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tdworldwide-my.sharepoint.com/personal/t416880k_tdsynnex_com/Documents/Documents/Work!/Destiny/"/>
    </mc:Choice>
  </mc:AlternateContent>
  <xr:revisionPtr revIDLastSave="0" documentId="8_{1C0D7D3E-0AAB-44AA-9D65-BDD4AAA993F0}" xr6:coauthVersionLast="47" xr6:coauthVersionMax="47" xr10:uidLastSave="{00000000-0000-0000-0000-000000000000}"/>
  <bookViews>
    <workbookView xWindow="28680" yWindow="-195" windowWidth="29040" windowHeight="15840" firstSheet="1" activeTab="1" xr2:uid="{00000000-000D-0000-FFFF-FFFF00000000}"/>
  </bookViews>
  <sheets>
    <sheet name="Sheet1" sheetId="1" state="hidden" r:id="rId1"/>
    <sheet name="Vendor Name" sheetId="4" r:id="rId2"/>
    <sheet name="TAA COO Codes" sheetId="5" r:id="rId3"/>
  </sheets>
  <definedNames>
    <definedName name="_xlnm.Print_Area" localSheetId="2">'TAA COO Codes'!$A$1:$H$86</definedName>
    <definedName name="_xlnm.Print_Area" localSheetId="1">'Vendor Name'!$A$1:$M$14</definedName>
    <definedName name="_xlnm.Print_Titles" localSheetId="1">'Vendor Name'!#REF!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P13" i="1"/>
  <c r="C11" i="1"/>
  <c r="L9" i="1"/>
  <c r="O9" i="1" s="1"/>
  <c r="K10" i="1"/>
  <c r="R24" i="1" s="1"/>
  <c r="I10" i="1"/>
  <c r="Q24" i="1" s="1"/>
  <c r="G10" i="1"/>
  <c r="P24" i="1"/>
  <c r="K8" i="1"/>
  <c r="R22" i="1" s="1"/>
  <c r="L8" i="1"/>
  <c r="O8" i="1" s="1"/>
  <c r="I8" i="1"/>
  <c r="Q22" i="1" s="1"/>
  <c r="K7" i="1"/>
  <c r="R21" i="1" s="1"/>
  <c r="I7" i="1"/>
  <c r="Q21" i="1" s="1"/>
  <c r="G7" i="1"/>
  <c r="P21" i="1" s="1"/>
  <c r="K6" i="1"/>
  <c r="R20" i="1" s="1"/>
  <c r="I6" i="1"/>
  <c r="Q20" i="1" s="1"/>
  <c r="G6" i="1"/>
  <c r="P20" i="1" s="1"/>
  <c r="K5" i="1"/>
  <c r="R19" i="1" s="1"/>
  <c r="I5" i="1"/>
  <c r="Q19" i="1" s="1"/>
  <c r="G5" i="1"/>
  <c r="P19" i="1" s="1"/>
  <c r="K4" i="1"/>
  <c r="R18" i="1"/>
  <c r="I4" i="1"/>
  <c r="G4" i="1"/>
  <c r="P18" i="1" s="1"/>
  <c r="K3" i="1"/>
  <c r="R17" i="1" s="1"/>
  <c r="I3" i="1"/>
  <c r="Q17" i="1" s="1"/>
  <c r="G3" i="1"/>
  <c r="P17" i="1" s="1"/>
  <c r="L7" i="1"/>
  <c r="O7" i="1" s="1"/>
  <c r="L10" i="1"/>
  <c r="O10" i="1" s="1"/>
  <c r="G11" i="1"/>
  <c r="Q13" i="1" s="1"/>
  <c r="L6" i="1" l="1"/>
  <c r="O6" i="1" s="1"/>
  <c r="L4" i="1"/>
  <c r="O4" i="1" s="1"/>
  <c r="L5" i="1"/>
  <c r="O5" i="1" s="1"/>
  <c r="L3" i="1"/>
  <c r="I11" i="1"/>
  <c r="R13" i="1"/>
  <c r="K11" i="1"/>
  <c r="S13" i="1" s="1"/>
  <c r="Q18" i="1"/>
  <c r="S24" i="1" s="1"/>
  <c r="L13" i="1"/>
  <c r="L11" i="1" l="1"/>
  <c r="O3" i="1"/>
  <c r="O11" i="1" s="1"/>
  <c r="L12" i="1"/>
  <c r="T13" i="1"/>
</calcChain>
</file>

<file path=xl/sharedStrings.xml><?xml version="1.0" encoding="utf-8"?>
<sst xmlns="http://schemas.openxmlformats.org/spreadsheetml/2006/main" count="655" uniqueCount="342">
  <si>
    <r>
      <t xml:space="preserve">  Vendor Name -                                  Contract Number XXX-XX-XXXX - </t>
    </r>
    <r>
      <rPr>
        <b/>
        <sz val="10"/>
        <rFont val="Arial"/>
        <family val="2"/>
      </rPr>
      <t xml:space="preserve">COST AVOIDANCE     </t>
    </r>
  </si>
  <si>
    <t xml:space="preserve">Products - </t>
  </si>
  <si>
    <t>PART NUMBER</t>
  </si>
  <si>
    <t>DIR Discount</t>
  </si>
  <si>
    <t>DIR PRICE</t>
  </si>
  <si>
    <t>TCPN</t>
  </si>
  <si>
    <t>% Diff. from DIR price</t>
  </si>
  <si>
    <t>GSA</t>
  </si>
  <si>
    <t>WSCA</t>
  </si>
  <si>
    <t>AVERAGE COST AVOIDANCE</t>
  </si>
  <si>
    <t>Product 1</t>
  </si>
  <si>
    <t>Product 2</t>
  </si>
  <si>
    <t>Product 3</t>
  </si>
  <si>
    <t>Product 4</t>
  </si>
  <si>
    <t>Product 5</t>
  </si>
  <si>
    <t>Product 6</t>
  </si>
  <si>
    <t>N/A</t>
  </si>
  <si>
    <t>Product 7</t>
  </si>
  <si>
    <t>*</t>
  </si>
  <si>
    <t>Product 8</t>
  </si>
  <si>
    <r>
      <rPr>
        <b/>
        <sz val="10"/>
        <rFont val="Arial"/>
        <family val="2"/>
      </rPr>
      <t>Date Cost Avoidance Performed</t>
    </r>
    <r>
      <rPr>
        <sz val="10"/>
        <rFont val="Arial"/>
        <family val="2"/>
      </rPr>
      <t>: xx/xx/xxxx</t>
    </r>
  </si>
  <si>
    <r>
      <rPr>
        <b/>
        <sz val="9"/>
        <rFont val="Arial"/>
        <family val="2"/>
      </rPr>
      <t xml:space="preserve">Date of sales reports used to find top selling products : </t>
    </r>
    <r>
      <rPr>
        <sz val="9"/>
        <rFont val="Arial"/>
        <family val="2"/>
      </rPr>
      <t xml:space="preserve">   Analysis of 201201 - 201205 purchases</t>
    </r>
  </si>
  <si>
    <t>Supporting documents:</t>
  </si>
  <si>
    <t xml:space="preserve">                                                  </t>
  </si>
  <si>
    <t>List if other cooperatives do not carry products :  Example -  no contracts with TIPS, HGAC</t>
  </si>
  <si>
    <t>Since no other competitor carries this product the DIR discount is used</t>
  </si>
  <si>
    <t xml:space="preserve">Printout of all supporting documents showing pricing </t>
  </si>
  <si>
    <t>*25%</t>
  </si>
  <si>
    <t>*12.5%</t>
  </si>
  <si>
    <t>Manufacturer/
Brand</t>
  </si>
  <si>
    <t xml:space="preserve">Manufacturer's 
Part Number </t>
  </si>
  <si>
    <t>XYZ</t>
  </si>
  <si>
    <t xml:space="preserve">L920e HD 1080p webcam (TAA Compliant) </t>
  </si>
  <si>
    <t>US</t>
  </si>
  <si>
    <t>960-138400</t>
  </si>
  <si>
    <t>Product Description (MUST BE TAA COMPLIANT)</t>
  </si>
  <si>
    <t>MSRP/List</t>
  </si>
  <si>
    <t>TD SYNNEX COST</t>
  </si>
  <si>
    <t>Product Name</t>
  </si>
  <si>
    <t>Webcam</t>
  </si>
  <si>
    <t>TDS PN (if known)</t>
  </si>
  <si>
    <t>TDS SKU (if known)</t>
  </si>
  <si>
    <t>Disti Discount</t>
  </si>
  <si>
    <t>MAP Price (if applicable)</t>
  </si>
  <si>
    <t>UPC</t>
  </si>
  <si>
    <t>Zambia</t>
  </si>
  <si>
    <t>ZM</t>
  </si>
  <si>
    <t>New Zealand</t>
  </si>
  <si>
    <t>NZ</t>
  </si>
  <si>
    <t>Finland</t>
  </si>
  <si>
    <t>FI</t>
  </si>
  <si>
    <t>Vietnam **</t>
  </si>
  <si>
    <t>VN</t>
  </si>
  <si>
    <t>Yemen</t>
  </si>
  <si>
    <t>YE</t>
  </si>
  <si>
    <t>Netherlands</t>
  </si>
  <si>
    <t>NL</t>
  </si>
  <si>
    <t>Ethiopia</t>
  </si>
  <si>
    <t>ET</t>
  </si>
  <si>
    <t>Turkey **</t>
  </si>
  <si>
    <t>TR</t>
  </si>
  <si>
    <t>Vanuatu</t>
  </si>
  <si>
    <t>VU</t>
  </si>
  <si>
    <t>Nepal</t>
  </si>
  <si>
    <t>NP</t>
  </si>
  <si>
    <t>Estonia</t>
  </si>
  <si>
    <t>EE</t>
  </si>
  <si>
    <t>Thailand **</t>
  </si>
  <si>
    <t>TH</t>
  </si>
  <si>
    <t>United States, Guam, Puerto Rico</t>
  </si>
  <si>
    <t>Mozambique</t>
  </si>
  <si>
    <t>MZ</t>
  </si>
  <si>
    <t>Eritrea</t>
  </si>
  <si>
    <t>ER</t>
  </si>
  <si>
    <t>Russia **</t>
  </si>
  <si>
    <t>RU</t>
  </si>
  <si>
    <t>United Kingdom</t>
  </si>
  <si>
    <t>GB</t>
  </si>
  <si>
    <t>Morocco</t>
  </si>
  <si>
    <t>MA</t>
  </si>
  <si>
    <t>Equatorial Guinea</t>
  </si>
  <si>
    <t>GQ</t>
  </si>
  <si>
    <t>Philippines **</t>
  </si>
  <si>
    <t>PH</t>
  </si>
  <si>
    <t>Ukraine</t>
  </si>
  <si>
    <t>UA</t>
  </si>
  <si>
    <t>Montserrat</t>
  </si>
  <si>
    <t>MS</t>
  </si>
  <si>
    <t>El Salvador</t>
  </si>
  <si>
    <t>SV</t>
  </si>
  <si>
    <t>Pakistan **</t>
  </si>
  <si>
    <t>PK</t>
  </si>
  <si>
    <t>Uganda</t>
  </si>
  <si>
    <t>UG</t>
  </si>
  <si>
    <t>Montenegro</t>
  </si>
  <si>
    <t>ME</t>
  </si>
  <si>
    <t>Dominican Republic</t>
  </si>
  <si>
    <t>DO</t>
  </si>
  <si>
    <t>Nambia **</t>
  </si>
  <si>
    <t>NA</t>
  </si>
  <si>
    <t>Tuvalu</t>
  </si>
  <si>
    <t>TV</t>
  </si>
  <si>
    <t>Moldova</t>
  </si>
  <si>
    <t>MD</t>
  </si>
  <si>
    <t>Dominica</t>
  </si>
  <si>
    <t>DM</t>
  </si>
  <si>
    <t>Maldives **</t>
  </si>
  <si>
    <t>MV</t>
  </si>
  <si>
    <t>Trinidad and Tobago</t>
  </si>
  <si>
    <t>TT</t>
  </si>
  <si>
    <t>Mexico</t>
  </si>
  <si>
    <t>MX</t>
  </si>
  <si>
    <t>Djibouti</t>
  </si>
  <si>
    <t>DJ</t>
  </si>
  <si>
    <t>Malaysia **</t>
  </si>
  <si>
    <t>MY</t>
  </si>
  <si>
    <t>Togo</t>
  </si>
  <si>
    <t>TG</t>
  </si>
  <si>
    <t>Mauritania</t>
  </si>
  <si>
    <t>MR</t>
  </si>
  <si>
    <t>Denmark</t>
  </si>
  <si>
    <t>DK</t>
  </si>
  <si>
    <t>Sri Lanka **</t>
  </si>
  <si>
    <t>LK</t>
  </si>
  <si>
    <t>Timor-Leste</t>
  </si>
  <si>
    <t>TL</t>
  </si>
  <si>
    <t>Malta</t>
  </si>
  <si>
    <t>MT</t>
  </si>
  <si>
    <t>Democratic Republic of Congo</t>
  </si>
  <si>
    <t>CD</t>
  </si>
  <si>
    <t>Iraq **</t>
  </si>
  <si>
    <t>IQ</t>
  </si>
  <si>
    <t>Tanzania</t>
  </si>
  <si>
    <t>TZ</t>
  </si>
  <si>
    <t>Mali</t>
  </si>
  <si>
    <t>ML</t>
  </si>
  <si>
    <t>Czech Republic</t>
  </si>
  <si>
    <t>CZ</t>
  </si>
  <si>
    <t>Iran **</t>
  </si>
  <si>
    <t>IR</t>
  </si>
  <si>
    <t>Taiwan</t>
  </si>
  <si>
    <t>TW</t>
  </si>
  <si>
    <t>Malawi</t>
  </si>
  <si>
    <t>MW</t>
  </si>
  <si>
    <t>Cyprus</t>
  </si>
  <si>
    <t>CY</t>
  </si>
  <si>
    <t>Indonesia **</t>
  </si>
  <si>
    <t>ID</t>
  </si>
  <si>
    <t>Switzerland</t>
  </si>
  <si>
    <t>CH</t>
  </si>
  <si>
    <t>Madagascar</t>
  </si>
  <si>
    <t>MG</t>
  </si>
  <si>
    <t>Curacao</t>
  </si>
  <si>
    <t>CW</t>
  </si>
  <si>
    <t>India **</t>
  </si>
  <si>
    <t>IN</t>
  </si>
  <si>
    <t>Sweden</t>
  </si>
  <si>
    <t>SE</t>
  </si>
  <si>
    <t>Luxembourg</t>
  </si>
  <si>
    <t>LU</t>
  </si>
  <si>
    <t>Croatia</t>
  </si>
  <si>
    <t>HR</t>
  </si>
  <si>
    <t>East Timor **</t>
  </si>
  <si>
    <t>TP</t>
  </si>
  <si>
    <t>St Vincent &amp; the Grenadines</t>
  </si>
  <si>
    <t>VC</t>
  </si>
  <si>
    <t>Lithuania</t>
  </si>
  <si>
    <t>LT</t>
  </si>
  <si>
    <t>Costa Rica</t>
  </si>
  <si>
    <t>CR</t>
  </si>
  <si>
    <t>China **</t>
  </si>
  <si>
    <t>CN</t>
  </si>
  <si>
    <t>St Lucia</t>
  </si>
  <si>
    <t>LC</t>
  </si>
  <si>
    <t>Liechtenstein</t>
  </si>
  <si>
    <t>LI</t>
  </si>
  <si>
    <t>Comoros</t>
  </si>
  <si>
    <t>KM</t>
  </si>
  <si>
    <t>Brazil **</t>
  </si>
  <si>
    <t>BR</t>
  </si>
  <si>
    <t>St Kitts and Nevis</t>
  </si>
  <si>
    <t>KN</t>
  </si>
  <si>
    <t>Liberia</t>
  </si>
  <si>
    <t>LR</t>
  </si>
  <si>
    <t>Colombia</t>
  </si>
  <si>
    <t>CO</t>
  </si>
  <si>
    <t>United Arab Emirates **</t>
  </si>
  <si>
    <t>AE</t>
  </si>
  <si>
    <t>Spain</t>
  </si>
  <si>
    <t>ES</t>
  </si>
  <si>
    <t>Lesotho</t>
  </si>
  <si>
    <t>LS</t>
  </si>
  <si>
    <t>Chile</t>
  </si>
  <si>
    <t>CL</t>
  </si>
  <si>
    <t>** COMPLIANT COUNTRIES **</t>
  </si>
  <si>
    <t>South Sudan</t>
  </si>
  <si>
    <t>SS</t>
  </si>
  <si>
    <t>Latvia</t>
  </si>
  <si>
    <t>LV</t>
  </si>
  <si>
    <t>Chad</t>
  </si>
  <si>
    <t>TD</t>
  </si>
  <si>
    <t>** NOT TAA **</t>
  </si>
  <si>
    <t>Somalia</t>
  </si>
  <si>
    <t>SO</t>
  </si>
  <si>
    <t>Laos</t>
  </si>
  <si>
    <t>LA</t>
  </si>
  <si>
    <t>Central African Republic</t>
  </si>
  <si>
    <t>CF</t>
  </si>
  <si>
    <t>Solomon Islands</t>
  </si>
  <si>
    <t>SB</t>
  </si>
  <si>
    <t>Korea (Republic of)</t>
  </si>
  <si>
    <t>KR</t>
  </si>
  <si>
    <t>Canada</t>
  </si>
  <si>
    <t>CA</t>
  </si>
  <si>
    <t>Slovenia</t>
  </si>
  <si>
    <t>SI</t>
  </si>
  <si>
    <t>Kiribati</t>
  </si>
  <si>
    <t>KI</t>
  </si>
  <si>
    <t>Cambodia</t>
  </si>
  <si>
    <t>KH</t>
  </si>
  <si>
    <t>Slovakia</t>
  </si>
  <si>
    <t>SK</t>
  </si>
  <si>
    <t>Japan</t>
  </si>
  <si>
    <t>JP</t>
  </si>
  <si>
    <t>Burundi</t>
  </si>
  <si>
    <t>BI</t>
  </si>
  <si>
    <t>Sint Maarten</t>
  </si>
  <si>
    <t>SX</t>
  </si>
  <si>
    <t>Jamaica</t>
  </si>
  <si>
    <t>JM</t>
  </si>
  <si>
    <t>Burkina Faso</t>
  </si>
  <si>
    <t>BF</t>
  </si>
  <si>
    <t>Sint Eustatius</t>
  </si>
  <si>
    <t>BQ</t>
  </si>
  <si>
    <t>Italy</t>
  </si>
  <si>
    <t>IT</t>
  </si>
  <si>
    <t>Bulgaria</t>
  </si>
  <si>
    <t>BG</t>
  </si>
  <si>
    <t>Singapore</t>
  </si>
  <si>
    <t>SG</t>
  </si>
  <si>
    <t>Israel</t>
  </si>
  <si>
    <t>IL</t>
  </si>
  <si>
    <t>British Virgin Islands</t>
  </si>
  <si>
    <t>VG</t>
  </si>
  <si>
    <t xml:space="preserve">Alphabetical
Order
by
Country </t>
  </si>
  <si>
    <t>Sierra Leone</t>
  </si>
  <si>
    <t>SL</t>
  </si>
  <si>
    <t>Ireland</t>
  </si>
  <si>
    <t>IE</t>
  </si>
  <si>
    <t>Bonaire, St Eustatius and Saba</t>
  </si>
  <si>
    <t>Senegal</t>
  </si>
  <si>
    <t>SN</t>
  </si>
  <si>
    <t>Iceland</t>
  </si>
  <si>
    <t>IS</t>
  </si>
  <si>
    <t>Bhutan</t>
  </si>
  <si>
    <t>BT</t>
  </si>
  <si>
    <t>Sao Tome and Principe</t>
  </si>
  <si>
    <t>ST</t>
  </si>
  <si>
    <t>Hungary</t>
  </si>
  <si>
    <t>HU</t>
  </si>
  <si>
    <t>Benin</t>
  </si>
  <si>
    <t>BJ</t>
  </si>
  <si>
    <t>Samoa</t>
  </si>
  <si>
    <t>WS</t>
  </si>
  <si>
    <t>Hong Kong</t>
  </si>
  <si>
    <t>HK</t>
  </si>
  <si>
    <t>Belize</t>
  </si>
  <si>
    <t>BZ</t>
  </si>
  <si>
    <t>Saba</t>
  </si>
  <si>
    <t>Honduras</t>
  </si>
  <si>
    <t>HN</t>
  </si>
  <si>
    <t>Belgium</t>
  </si>
  <si>
    <t>BE</t>
  </si>
  <si>
    <t>Rwanda</t>
  </si>
  <si>
    <t>RW</t>
  </si>
  <si>
    <t>Haiti</t>
  </si>
  <si>
    <t>HT</t>
  </si>
  <si>
    <t>Barbados</t>
  </si>
  <si>
    <t>BB</t>
  </si>
  <si>
    <t>Romania</t>
  </si>
  <si>
    <t>RO</t>
  </si>
  <si>
    <t>Guyana</t>
  </si>
  <si>
    <t>GY</t>
  </si>
  <si>
    <t>Bangladesh</t>
  </si>
  <si>
    <t>BD</t>
  </si>
  <si>
    <t>Puerto Rico, United States, Guam</t>
  </si>
  <si>
    <t>Guinea-Bissau</t>
  </si>
  <si>
    <t>GW</t>
  </si>
  <si>
    <t>Bahrain</t>
  </si>
  <si>
    <t>BH</t>
  </si>
  <si>
    <t>Portugal</t>
  </si>
  <si>
    <t>PT</t>
  </si>
  <si>
    <t>Guinea</t>
  </si>
  <si>
    <t>GN</t>
  </si>
  <si>
    <t>Bahamas</t>
  </si>
  <si>
    <t>BS</t>
  </si>
  <si>
    <t>Poland</t>
  </si>
  <si>
    <t>PL</t>
  </si>
  <si>
    <t>Guatemala</t>
  </si>
  <si>
    <t>GT</t>
  </si>
  <si>
    <t>Austria</t>
  </si>
  <si>
    <t>AT</t>
  </si>
  <si>
    <t>Peru</t>
  </si>
  <si>
    <t>PE</t>
  </si>
  <si>
    <t>Guam, Puerto Rico, United States</t>
  </si>
  <si>
    <t>Australia</t>
  </si>
  <si>
    <t>AU</t>
  </si>
  <si>
    <t>Panama</t>
  </si>
  <si>
    <t>PA</t>
  </si>
  <si>
    <t>Grenada</t>
  </si>
  <si>
    <t>GD</t>
  </si>
  <si>
    <t>Aruba</t>
  </si>
  <si>
    <t>AW</t>
  </si>
  <si>
    <t>Oman</t>
  </si>
  <si>
    <t>OM</t>
  </si>
  <si>
    <t>Greece</t>
  </si>
  <si>
    <t>GR</t>
  </si>
  <si>
    <t>Armenia</t>
  </si>
  <si>
    <t>AM</t>
  </si>
  <si>
    <t>Norway</t>
  </si>
  <si>
    <t>NO</t>
  </si>
  <si>
    <t>Germany</t>
  </si>
  <si>
    <t>DE</t>
  </si>
  <si>
    <t>Antigua and Barbuda</t>
  </si>
  <si>
    <t>AG</t>
  </si>
  <si>
    <t>Niger</t>
  </si>
  <si>
    <t>NE</t>
  </si>
  <si>
    <t>Gambia</t>
  </si>
  <si>
    <t>GM</t>
  </si>
  <si>
    <t>Angola</t>
  </si>
  <si>
    <t>AO</t>
  </si>
  <si>
    <t>Nicaragua</t>
  </si>
  <si>
    <t>NI</t>
  </si>
  <si>
    <t>France</t>
  </si>
  <si>
    <t>FR</t>
  </si>
  <si>
    <t>Afghanistan</t>
  </si>
  <si>
    <t>AF</t>
  </si>
  <si>
    <t>Alphabetical
Order
by
Country Code</t>
  </si>
  <si>
    <t>COO (Country of Origin 2-digits)</t>
  </si>
  <si>
    <t>SIN (HW, HWMain, SW, SWMain, Warranty)</t>
  </si>
  <si>
    <t>Special Notes</t>
  </si>
  <si>
    <t>XYZ-960-138400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</si>
</sst>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25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Gadugi"/>
      <family val="2"/>
    </font>
    <font>
      <sz val="11"/>
      <color theme="1"/>
      <name val="Gadugi"/>
      <family val="2"/>
    </font>
    <font>
      <b/>
      <sz val="11"/>
      <color theme="1"/>
      <name val="Gadugi"/>
      <family val="2"/>
    </font>
    <font>
      <b/>
      <sz val="10"/>
      <color rgb="FFFF0000"/>
      <name val="Gadugi"/>
      <family val="2"/>
    </font>
    <font>
      <b/>
      <sz val="11"/>
      <color rgb="FFFF0000"/>
      <name val="Gadugi"/>
      <family val="2"/>
    </font>
    <font>
      <b/>
      <i/>
      <sz val="18"/>
      <color theme="1"/>
      <name val="Gadugi"/>
      <family val="2"/>
    </font>
    <font>
      <b/>
      <i/>
      <sz val="10"/>
      <color theme="1"/>
      <name val="Gadug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rgb="FFFF0000"/>
      </top>
      <bottom style="medium">
        <color rgb="FFFF0000"/>
      </bottom>
      <diagonal/>
    </border>
    <border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</cellStyleXfs>
  <cellXfs count="10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/>
    </xf>
    <xf numFmtId="9" fontId="6" fillId="5" borderId="2" xfId="2" applyFont="1" applyFill="1" applyBorder="1" applyAlignment="1">
      <alignment horizontal="left"/>
    </xf>
    <xf numFmtId="164" fontId="6" fillId="5" borderId="2" xfId="0" applyNumberFormat="1" applyFont="1" applyFill="1" applyBorder="1" applyAlignment="1">
      <alignment horizontal="left"/>
    </xf>
    <xf numFmtId="10" fontId="6" fillId="5" borderId="2" xfId="0" applyNumberFormat="1" applyFont="1" applyFill="1" applyBorder="1" applyAlignment="1">
      <alignment horizontal="left"/>
    </xf>
    <xf numFmtId="164" fontId="6" fillId="4" borderId="2" xfId="0" applyNumberFormat="1" applyFont="1" applyFill="1" applyBorder="1" applyAlignment="1">
      <alignment horizontal="left"/>
    </xf>
    <xf numFmtId="10" fontId="6" fillId="4" borderId="2" xfId="0" applyNumberFormat="1" applyFont="1" applyFill="1" applyBorder="1" applyAlignment="1">
      <alignment horizontal="left"/>
    </xf>
    <xf numFmtId="164" fontId="6" fillId="5" borderId="2" xfId="0" applyNumberFormat="1" applyFont="1" applyFill="1" applyBorder="1" applyAlignment="1">
      <alignment horizontal="right"/>
    </xf>
    <xf numFmtId="0" fontId="7" fillId="0" borderId="0" xfId="0" applyFont="1"/>
    <xf numFmtId="0" fontId="3" fillId="4" borderId="1" xfId="0" applyFont="1" applyFill="1" applyBorder="1"/>
    <xf numFmtId="0" fontId="6" fillId="4" borderId="2" xfId="0" applyFont="1" applyFill="1" applyBorder="1"/>
    <xf numFmtId="164" fontId="6" fillId="4" borderId="2" xfId="0" applyNumberFormat="1" applyFont="1" applyFill="1" applyBorder="1"/>
    <xf numFmtId="10" fontId="3" fillId="4" borderId="2" xfId="0" applyNumberFormat="1" applyFont="1" applyFill="1" applyBorder="1"/>
    <xf numFmtId="10" fontId="3" fillId="4" borderId="4" xfId="0" applyNumberFormat="1" applyFont="1" applyFill="1" applyBorder="1"/>
    <xf numFmtId="0" fontId="8" fillId="0" borderId="5" xfId="0" applyFont="1" applyBorder="1"/>
    <xf numFmtId="0" fontId="8" fillId="5" borderId="5" xfId="0" applyFont="1" applyFill="1" applyBorder="1"/>
    <xf numFmtId="0" fontId="8" fillId="5" borderId="0" xfId="0" applyFont="1" applyFill="1"/>
    <xf numFmtId="0" fontId="9" fillId="5" borderId="0" xfId="0" applyFont="1" applyFill="1"/>
    <xf numFmtId="0" fontId="0" fillId="5" borderId="0" xfId="0" applyFill="1"/>
    <xf numFmtId="0" fontId="6" fillId="0" borderId="5" xfId="0" applyFont="1" applyBorder="1"/>
    <xf numFmtId="44" fontId="6" fillId="0" borderId="0" xfId="0" applyNumberFormat="1" applyFont="1" applyAlignment="1">
      <alignment horizontal="left"/>
    </xf>
    <xf numFmtId="10" fontId="6" fillId="0" borderId="0" xfId="0" applyNumberFormat="1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 vertical="top"/>
    </xf>
    <xf numFmtId="9" fontId="10" fillId="0" borderId="0" xfId="2" applyFont="1" applyFill="1" applyBorder="1" applyAlignment="1">
      <alignment horizontal="center" vertical="top"/>
    </xf>
    <xf numFmtId="0" fontId="0" fillId="5" borderId="6" xfId="0" applyFill="1" applyBorder="1"/>
    <xf numFmtId="0" fontId="3" fillId="0" borderId="5" xfId="0" applyFont="1" applyBorder="1"/>
    <xf numFmtId="44" fontId="6" fillId="0" borderId="0" xfId="0" applyNumberFormat="1" applyFont="1"/>
    <xf numFmtId="10" fontId="6" fillId="0" borderId="0" xfId="0" applyNumberFormat="1" applyFont="1"/>
    <xf numFmtId="0" fontId="10" fillId="0" borderId="0" xfId="0" applyFont="1"/>
    <xf numFmtId="44" fontId="10" fillId="0" borderId="0" xfId="1" applyFont="1" applyFill="1" applyBorder="1"/>
    <xf numFmtId="10" fontId="10" fillId="0" borderId="0" xfId="2" applyNumberFormat="1" applyFont="1" applyFill="1" applyBorder="1" applyAlignment="1">
      <alignment horizontal="center"/>
    </xf>
    <xf numFmtId="0" fontId="11" fillId="0" borderId="0" xfId="0" applyFont="1"/>
    <xf numFmtId="0" fontId="11" fillId="0" borderId="6" xfId="0" applyFont="1" applyBorder="1"/>
    <xf numFmtId="0" fontId="12" fillId="0" borderId="0" xfId="0" applyFont="1" applyAlignment="1">
      <alignment horizontal="right"/>
    </xf>
    <xf numFmtId="0" fontId="6" fillId="0" borderId="7" xfId="0" applyFont="1" applyBorder="1" applyAlignment="1">
      <alignment horizontal="left" indent="4"/>
    </xf>
    <xf numFmtId="44" fontId="6" fillId="0" borderId="8" xfId="0" applyNumberFormat="1" applyFont="1" applyBorder="1"/>
    <xf numFmtId="10" fontId="6" fillId="0" borderId="8" xfId="0" applyNumberFormat="1" applyFont="1" applyBorder="1"/>
    <xf numFmtId="0" fontId="10" fillId="0" borderId="8" xfId="0" applyFont="1" applyBorder="1" applyAlignment="1">
      <alignment horizontal="right"/>
    </xf>
    <xf numFmtId="44" fontId="10" fillId="0" borderId="8" xfId="1" applyFont="1" applyFill="1" applyBorder="1"/>
    <xf numFmtId="9" fontId="10" fillId="0" borderId="8" xfId="0" applyNumberFormat="1" applyFont="1" applyBorder="1" applyAlignment="1">
      <alignment horizontal="center"/>
    </xf>
    <xf numFmtId="0" fontId="11" fillId="0" borderId="8" xfId="0" applyFont="1" applyBorder="1"/>
    <xf numFmtId="0" fontId="11" fillId="0" borderId="9" xfId="0" applyFont="1" applyBorder="1"/>
    <xf numFmtId="10" fontId="6" fillId="6" borderId="2" xfId="0" applyNumberFormat="1" applyFont="1" applyFill="1" applyBorder="1" applyAlignment="1">
      <alignment horizontal="left"/>
    </xf>
    <xf numFmtId="9" fontId="6" fillId="6" borderId="2" xfId="2" applyFont="1" applyFill="1" applyBorder="1" applyAlignment="1">
      <alignment horizontal="left"/>
    </xf>
    <xf numFmtId="10" fontId="6" fillId="6" borderId="2" xfId="2" applyNumberFormat="1" applyFont="1" applyFill="1" applyBorder="1" applyAlignment="1">
      <alignment horizontal="left"/>
    </xf>
    <xf numFmtId="9" fontId="6" fillId="4" borderId="2" xfId="0" applyNumberFormat="1" applyFont="1" applyFill="1" applyBorder="1"/>
    <xf numFmtId="165" fontId="2" fillId="4" borderId="3" xfId="2" applyNumberFormat="1" applyFont="1" applyFill="1" applyBorder="1"/>
    <xf numFmtId="165" fontId="0" fillId="0" borderId="6" xfId="0" applyNumberFormat="1" applyBorder="1"/>
    <xf numFmtId="165" fontId="6" fillId="4" borderId="3" xfId="2" applyNumberFormat="1" applyFont="1" applyFill="1" applyBorder="1"/>
    <xf numFmtId="165" fontId="0" fillId="0" borderId="0" xfId="0" applyNumberFormat="1"/>
    <xf numFmtId="165" fontId="13" fillId="0" borderId="0" xfId="2" applyNumberFormat="1" applyFont="1"/>
    <xf numFmtId="10" fontId="13" fillId="0" borderId="0" xfId="2" applyNumberFormat="1" applyFont="1"/>
    <xf numFmtId="165" fontId="0" fillId="7" borderId="0" xfId="0" applyNumberFormat="1" applyFill="1"/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8" fillId="0" borderId="13" xfId="0" applyFont="1" applyBorder="1" applyAlignment="1">
      <alignment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1" fillId="8" borderId="16" xfId="0" applyFont="1" applyFill="1" applyBorder="1" applyAlignment="1">
      <alignment vertical="center"/>
    </xf>
    <xf numFmtId="0" fontId="22" fillId="8" borderId="17" xfId="0" applyFont="1" applyFill="1" applyBorder="1" applyAlignment="1">
      <alignment horizontal="center" vertical="center"/>
    </xf>
    <xf numFmtId="0" fontId="18" fillId="0" borderId="18" xfId="0" applyFont="1" applyBorder="1" applyAlignment="1">
      <alignment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1" fillId="8" borderId="21" xfId="0" applyFont="1" applyFill="1" applyBorder="1" applyAlignment="1">
      <alignment vertical="center"/>
    </xf>
    <xf numFmtId="0" fontId="22" fillId="8" borderId="22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8" fillId="0" borderId="27" xfId="0" applyFont="1" applyBorder="1" applyAlignment="1">
      <alignment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8" borderId="0" xfId="0" applyFont="1" applyFill="1" applyAlignment="1">
      <alignment vertical="center"/>
    </xf>
    <xf numFmtId="0" fontId="1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4" fontId="10" fillId="0" borderId="0" xfId="1" applyFont="1" applyFill="1" applyBorder="1" applyAlignment="1">
      <alignment horizontal="center" wrapText="1"/>
    </xf>
    <xf numFmtId="0" fontId="21" fillId="8" borderId="24" xfId="0" applyFont="1" applyFill="1" applyBorder="1" applyAlignment="1">
      <alignment horizontal="center" vertical="center" wrapText="1"/>
    </xf>
    <xf numFmtId="0" fontId="21" fillId="8" borderId="2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1" fillId="8" borderId="26" xfId="0" applyFont="1" applyFill="1" applyBorder="1" applyAlignment="1">
      <alignment horizontal="center" vertical="center"/>
    </xf>
    <xf numFmtId="0" fontId="21" fillId="8" borderId="25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44" fontId="15" fillId="0" borderId="0" xfId="1" applyFont="1" applyFill="1" applyBorder="1" applyAlignment="1">
      <alignment horizontal="right" vertical="center"/>
    </xf>
    <xf numFmtId="8" fontId="17" fillId="0" borderId="0" xfId="2" applyNumberFormat="1" applyFont="1" applyFill="1" applyBorder="1" applyAlignment="1">
      <alignment horizontal="right" vertical="center"/>
    </xf>
    <xf numFmtId="10" fontId="17" fillId="0" borderId="0" xfId="2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10" fontId="0" fillId="0" borderId="0" xfId="0" applyNumberFormat="1" applyFill="1" applyBorder="1" applyAlignment="1">
      <alignment vertical="center"/>
    </xf>
    <xf numFmtId="0" fontId="14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0" fontId="14" fillId="4" borderId="2" xfId="0" applyNumberFormat="1" applyFont="1" applyFill="1" applyBorder="1" applyAlignment="1">
      <alignment horizontal="center" vertical="center" wrapText="1"/>
    </xf>
  </cellXfs>
  <cellStyles count="4">
    <cellStyle name="Currency" xfId="1" builtinId="4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workbookViewId="0">
      <selection activeCell="E32" sqref="E32"/>
    </sheetView>
  </sheetViews>
  <sheetFormatPr defaultColWidth="8.81640625" defaultRowHeight="14.5" x14ac:dyDescent="0.35"/>
  <cols>
    <col min="1" max="1" width="52.453125" customWidth="1"/>
    <col min="2" max="2" width="8" bestFit="1" customWidth="1"/>
    <col min="3" max="3" width="8.1796875" bestFit="1" customWidth="1"/>
    <col min="4" max="4" width="9" bestFit="1" customWidth="1"/>
    <col min="6" max="6" width="8.81640625" bestFit="1" customWidth="1"/>
    <col min="7" max="7" width="8" bestFit="1" customWidth="1"/>
    <col min="8" max="8" width="8.81640625" bestFit="1" customWidth="1"/>
    <col min="9" max="9" width="8" bestFit="1" customWidth="1"/>
    <col min="10" max="10" width="22.81640625" bestFit="1" customWidth="1"/>
    <col min="11" max="11" width="8" bestFit="1" customWidth="1"/>
    <col min="12" max="12" width="16.54296875" customWidth="1"/>
    <col min="13" max="13" width="2.453125" bestFit="1" customWidth="1"/>
  </cols>
  <sheetData>
    <row r="1" spans="1:20" x14ac:dyDescent="0.3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20" ht="35.5" x14ac:dyDescent="0.35">
      <c r="A2" s="1" t="s">
        <v>1</v>
      </c>
      <c r="B2" s="2" t="s">
        <v>2</v>
      </c>
      <c r="C2" s="2" t="s">
        <v>3</v>
      </c>
      <c r="D2" s="2" t="s">
        <v>4</v>
      </c>
      <c r="E2" s="2"/>
      <c r="F2" s="3" t="s">
        <v>5</v>
      </c>
      <c r="G2" s="2" t="s">
        <v>6</v>
      </c>
      <c r="H2" s="3" t="s">
        <v>7</v>
      </c>
      <c r="I2" s="2" t="s">
        <v>6</v>
      </c>
      <c r="J2" s="3" t="s">
        <v>8</v>
      </c>
      <c r="K2" s="2" t="s">
        <v>6</v>
      </c>
      <c r="L2" s="4" t="s">
        <v>9</v>
      </c>
    </row>
    <row r="3" spans="1:20" x14ac:dyDescent="0.35">
      <c r="A3" s="5" t="s">
        <v>10</v>
      </c>
      <c r="B3" s="6">
        <v>1234</v>
      </c>
      <c r="C3" s="7">
        <v>0.4</v>
      </c>
      <c r="D3" s="8">
        <v>953.8</v>
      </c>
      <c r="E3" s="9"/>
      <c r="F3" s="10">
        <v>1280.5899999999999</v>
      </c>
      <c r="G3" s="48">
        <f>(F3-D3)/D3</f>
        <v>0.34261899769343673</v>
      </c>
      <c r="H3" s="8">
        <v>1224.56</v>
      </c>
      <c r="I3" s="48">
        <f t="shared" ref="I3:I8" si="0">(H3-D3)/D3</f>
        <v>0.28387502621094568</v>
      </c>
      <c r="J3" s="8">
        <v>1200</v>
      </c>
      <c r="K3" s="50">
        <f t="shared" ref="K3:K8" si="1">(J3-D3)/D3</f>
        <v>0.25812539316418542</v>
      </c>
      <c r="L3" s="54">
        <f>AVERAGE(G3,I3,K3)</f>
        <v>0.29487313902285589</v>
      </c>
      <c r="O3" s="55">
        <f>L3*0.125</f>
        <v>3.6859142377856986E-2</v>
      </c>
    </row>
    <row r="4" spans="1:20" x14ac:dyDescent="0.35">
      <c r="A4" s="5" t="s">
        <v>11</v>
      </c>
      <c r="B4" s="6">
        <v>1235</v>
      </c>
      <c r="C4" s="7">
        <v>0.4</v>
      </c>
      <c r="D4" s="8">
        <v>95.38</v>
      </c>
      <c r="E4" s="9"/>
      <c r="F4" s="10">
        <v>136.85</v>
      </c>
      <c r="G4" s="48">
        <f>(F4-D4)/D4</f>
        <v>0.43478716712098975</v>
      </c>
      <c r="H4" s="8">
        <v>143.52000000000001</v>
      </c>
      <c r="I4" s="48">
        <f t="shared" si="0"/>
        <v>0.50471797022436582</v>
      </c>
      <c r="J4" s="8">
        <v>145</v>
      </c>
      <c r="K4" s="50">
        <f t="shared" si="1"/>
        <v>0.52023485007339076</v>
      </c>
      <c r="L4" s="54">
        <f>AVERAGE(G4,I4,K4)</f>
        <v>0.48657999580624872</v>
      </c>
      <c r="O4" s="55">
        <f t="shared" ref="O4:O10" si="2">L4*0.125</f>
        <v>6.082249947578109E-2</v>
      </c>
    </row>
    <row r="5" spans="1:20" x14ac:dyDescent="0.35">
      <c r="A5" s="5" t="s">
        <v>12</v>
      </c>
      <c r="B5" s="6">
        <v>1236</v>
      </c>
      <c r="C5" s="7">
        <v>0.4</v>
      </c>
      <c r="D5" s="8">
        <v>57.81</v>
      </c>
      <c r="E5" s="9"/>
      <c r="F5" s="10">
        <v>83.08</v>
      </c>
      <c r="G5" s="48">
        <f>(F5-D5)/D5</f>
        <v>0.43712160525860572</v>
      </c>
      <c r="H5" s="8">
        <v>90.73</v>
      </c>
      <c r="I5" s="48">
        <f t="shared" si="0"/>
        <v>0.56945165196332814</v>
      </c>
      <c r="J5" s="8">
        <v>88</v>
      </c>
      <c r="K5" s="50">
        <f t="shared" si="1"/>
        <v>0.52222798823732908</v>
      </c>
      <c r="L5" s="54">
        <f>AVERAGE(G5,I5,K5)</f>
        <v>0.50960041515308763</v>
      </c>
      <c r="O5" s="55">
        <f t="shared" si="2"/>
        <v>6.3700051894135953E-2</v>
      </c>
    </row>
    <row r="6" spans="1:20" x14ac:dyDescent="0.35">
      <c r="A6" s="5" t="s">
        <v>13</v>
      </c>
      <c r="B6" s="6">
        <v>1237</v>
      </c>
      <c r="C6" s="7">
        <v>0.4</v>
      </c>
      <c r="D6" s="8">
        <v>113.7</v>
      </c>
      <c r="E6" s="9"/>
      <c r="F6" s="10">
        <v>163.24</v>
      </c>
      <c r="G6" s="48">
        <f>(F6-D6)/D6</f>
        <v>0.43570800351802996</v>
      </c>
      <c r="H6" s="8">
        <v>150.53</v>
      </c>
      <c r="I6" s="48">
        <f t="shared" si="0"/>
        <v>0.32392260334212841</v>
      </c>
      <c r="J6" s="8">
        <v>142.25</v>
      </c>
      <c r="K6" s="50">
        <f t="shared" si="1"/>
        <v>0.25109938434476692</v>
      </c>
      <c r="L6" s="54">
        <f>AVERAGE(G6,I6,K6)</f>
        <v>0.33690999706830843</v>
      </c>
      <c r="O6" s="55">
        <f t="shared" si="2"/>
        <v>4.2113749633538554E-2</v>
      </c>
    </row>
    <row r="7" spans="1:20" x14ac:dyDescent="0.35">
      <c r="A7" s="5" t="s">
        <v>14</v>
      </c>
      <c r="B7" s="6">
        <v>1238</v>
      </c>
      <c r="C7" s="7">
        <v>0.4</v>
      </c>
      <c r="D7" s="8">
        <v>1137</v>
      </c>
      <c r="E7" s="9"/>
      <c r="F7" s="10">
        <v>1527.9</v>
      </c>
      <c r="G7" s="48">
        <f>(F7-D7)/D7</f>
        <v>0.34379947229551461</v>
      </c>
      <c r="H7" s="8">
        <v>1453.46</v>
      </c>
      <c r="I7" s="48">
        <f t="shared" si="0"/>
        <v>0.2783289357959543</v>
      </c>
      <c r="J7" s="8">
        <v>1412.11</v>
      </c>
      <c r="K7" s="50">
        <f t="shared" si="1"/>
        <v>0.24196130167106411</v>
      </c>
      <c r="L7" s="54">
        <f>AVERAGE(G7,I7,K7)</f>
        <v>0.28802990325417765</v>
      </c>
      <c r="O7" s="55">
        <f t="shared" si="2"/>
        <v>3.6003737906772207E-2</v>
      </c>
    </row>
    <row r="8" spans="1:20" x14ac:dyDescent="0.35">
      <c r="A8" s="5" t="s">
        <v>15</v>
      </c>
      <c r="B8" s="6">
        <v>1241</v>
      </c>
      <c r="C8" s="7">
        <v>0.4</v>
      </c>
      <c r="D8" s="8">
        <v>124.65</v>
      </c>
      <c r="E8" s="9"/>
      <c r="F8" s="10" t="s">
        <v>16</v>
      </c>
      <c r="G8" s="11"/>
      <c r="H8" s="12">
        <v>133.97</v>
      </c>
      <c r="I8" s="48">
        <f t="shared" si="0"/>
        <v>7.4769354191736803E-2</v>
      </c>
      <c r="J8" s="8">
        <v>145.6</v>
      </c>
      <c r="K8" s="50">
        <f t="shared" si="1"/>
        <v>0.16807059767348567</v>
      </c>
      <c r="L8" s="54">
        <f>AVERAGE(K8,I8)</f>
        <v>0.12141997593261124</v>
      </c>
      <c r="O8" s="55">
        <f t="shared" si="2"/>
        <v>1.5177496991576405E-2</v>
      </c>
    </row>
    <row r="9" spans="1:20" ht="18" x14ac:dyDescent="0.4">
      <c r="A9" s="5" t="s">
        <v>17</v>
      </c>
      <c r="B9" s="6">
        <v>1242</v>
      </c>
      <c r="C9" s="49">
        <v>0.4</v>
      </c>
      <c r="D9" s="8">
        <v>86.45</v>
      </c>
      <c r="E9" s="9"/>
      <c r="F9" s="10" t="s">
        <v>16</v>
      </c>
      <c r="G9" s="11" t="s">
        <v>16</v>
      </c>
      <c r="H9" s="12" t="s">
        <v>16</v>
      </c>
      <c r="I9" s="9" t="s">
        <v>16</v>
      </c>
      <c r="J9" s="8" t="s">
        <v>16</v>
      </c>
      <c r="K9" s="8" t="s">
        <v>16</v>
      </c>
      <c r="L9" s="54">
        <f>C9</f>
        <v>0.4</v>
      </c>
      <c r="M9" s="13" t="s">
        <v>18</v>
      </c>
      <c r="O9" s="55">
        <f t="shared" si="2"/>
        <v>0.05</v>
      </c>
      <c r="P9" t="s">
        <v>28</v>
      </c>
    </row>
    <row r="10" spans="1:20" x14ac:dyDescent="0.35">
      <c r="A10" s="5" t="s">
        <v>19</v>
      </c>
      <c r="B10" s="6">
        <v>1243</v>
      </c>
      <c r="C10" s="7">
        <v>0.4</v>
      </c>
      <c r="D10" s="8">
        <v>864.5</v>
      </c>
      <c r="E10" s="9"/>
      <c r="F10" s="10">
        <v>1186.74</v>
      </c>
      <c r="G10" s="48">
        <f>(F10-D10)/D10</f>
        <v>0.37274725274725273</v>
      </c>
      <c r="H10" s="12">
        <v>1138.19</v>
      </c>
      <c r="I10" s="48">
        <f>(H10-D10)/D10</f>
        <v>0.31658762290341241</v>
      </c>
      <c r="J10" s="8">
        <v>1199.45</v>
      </c>
      <c r="K10" s="50">
        <f>(J10-D10)/D10</f>
        <v>0.38744939271255063</v>
      </c>
      <c r="L10" s="54">
        <f>AVERAGE(K10,I10,G10)</f>
        <v>0.35892808945440519</v>
      </c>
      <c r="O10" s="55">
        <f t="shared" si="2"/>
        <v>4.4866011181800648E-2</v>
      </c>
    </row>
    <row r="11" spans="1:20" x14ac:dyDescent="0.35">
      <c r="A11" s="14" t="s">
        <v>9</v>
      </c>
      <c r="B11" s="15"/>
      <c r="C11" s="51">
        <f>C9</f>
        <v>0.4</v>
      </c>
      <c r="D11" s="16"/>
      <c r="E11" s="17"/>
      <c r="F11" s="15"/>
      <c r="G11" s="17">
        <f>AVERAGE(G3:G7,G10)</f>
        <v>0.39446374977230492</v>
      </c>
      <c r="H11" s="15"/>
      <c r="I11" s="17">
        <f>AVERAGE(I3:I8,I10)</f>
        <v>0.33595045209026736</v>
      </c>
      <c r="J11" s="18"/>
      <c r="K11" s="18">
        <f>AVERAGE(K3:K8,K10)</f>
        <v>0.33559555826811038</v>
      </c>
      <c r="L11" s="52">
        <f>AVERAGE(L3:L10)</f>
        <v>0.34954268946146183</v>
      </c>
      <c r="O11" s="58">
        <f>SUM(O3:O10)</f>
        <v>0.34954268946146183</v>
      </c>
    </row>
    <row r="12" spans="1:20" x14ac:dyDescent="0.35">
      <c r="A12" s="19" t="s">
        <v>20</v>
      </c>
      <c r="L12" s="53">
        <f>AVERAGE(C11,G11,I11,K11)</f>
        <v>0.36650244003267063</v>
      </c>
    </row>
    <row r="13" spans="1:20" x14ac:dyDescent="0.35">
      <c r="A13" s="20"/>
      <c r="B13" s="21"/>
      <c r="C13" s="22"/>
      <c r="D13" s="23"/>
      <c r="E13" s="23"/>
      <c r="F13" s="23"/>
      <c r="G13" s="23"/>
      <c r="H13" s="23"/>
      <c r="I13" s="23"/>
      <c r="J13" s="23"/>
      <c r="L13" s="53">
        <f>AVERAGE(C9,G3:G7,G10,I3:I8,I10,K3:K8,K10)</f>
        <v>0.35560021767345118</v>
      </c>
      <c r="P13" s="56">
        <f>C9*0.25</f>
        <v>0.1</v>
      </c>
      <c r="Q13" s="56">
        <f>G11*0.25</f>
        <v>9.8615937443076229E-2</v>
      </c>
      <c r="R13" s="56">
        <f>I11*0.25</f>
        <v>8.398761302256684E-2</v>
      </c>
      <c r="S13" s="56">
        <f>K11*0.25</f>
        <v>8.3898889567027596E-2</v>
      </c>
      <c r="T13" s="58">
        <f>SUM(P13:S13)</f>
        <v>0.36650244003267063</v>
      </c>
    </row>
    <row r="14" spans="1:20" x14ac:dyDescent="0.35">
      <c r="A14" s="24" t="s">
        <v>21</v>
      </c>
      <c r="B14" s="25"/>
      <c r="C14" s="25"/>
      <c r="D14" s="26"/>
      <c r="E14" s="26"/>
      <c r="F14" s="26"/>
      <c r="G14" s="26"/>
      <c r="H14" s="27"/>
      <c r="I14" s="28"/>
      <c r="J14" s="29"/>
      <c r="K14" s="23"/>
      <c r="L14" s="30"/>
      <c r="P14" t="s">
        <v>27</v>
      </c>
    </row>
    <row r="15" spans="1:20" ht="15.5" x14ac:dyDescent="0.35">
      <c r="A15" s="31" t="s">
        <v>22</v>
      </c>
      <c r="B15" s="32"/>
      <c r="C15" s="32"/>
      <c r="D15" s="33"/>
      <c r="E15" s="33"/>
      <c r="F15" s="33"/>
      <c r="G15" s="33"/>
      <c r="H15" s="34"/>
      <c r="I15" s="35"/>
      <c r="J15" s="36" t="s">
        <v>23</v>
      </c>
      <c r="K15" s="37"/>
      <c r="L15" s="38"/>
    </row>
    <row r="16" spans="1:20" ht="25.5" customHeight="1" x14ac:dyDescent="0.35">
      <c r="A16" s="19" t="s">
        <v>24</v>
      </c>
      <c r="B16" s="32"/>
      <c r="C16" s="32"/>
      <c r="D16" s="33"/>
      <c r="E16" s="33"/>
      <c r="F16" s="33"/>
      <c r="G16" s="33"/>
      <c r="H16" s="39" t="s">
        <v>18</v>
      </c>
      <c r="I16" s="85" t="s">
        <v>25</v>
      </c>
      <c r="J16" s="85"/>
      <c r="K16" s="85"/>
      <c r="L16" s="38"/>
    </row>
    <row r="17" spans="1:20" ht="16" thickBot="1" x14ac:dyDescent="0.4">
      <c r="A17" s="40" t="s">
        <v>26</v>
      </c>
      <c r="B17" s="41"/>
      <c r="C17" s="41"/>
      <c r="D17" s="42"/>
      <c r="E17" s="42"/>
      <c r="F17" s="42"/>
      <c r="G17" s="42"/>
      <c r="H17" s="43"/>
      <c r="I17" s="44"/>
      <c r="J17" s="45"/>
      <c r="K17" s="46"/>
      <c r="L17" s="47"/>
      <c r="O17" s="57">
        <f>C9*$O$27</f>
        <v>0</v>
      </c>
      <c r="P17" s="57">
        <f>G3*$O$27</f>
        <v>0</v>
      </c>
      <c r="Q17" s="57">
        <f>I3*$O$27</f>
        <v>0</v>
      </c>
      <c r="R17" s="57">
        <f>K3*$O$27</f>
        <v>0</v>
      </c>
      <c r="S17" s="57"/>
      <c r="T17" s="57"/>
    </row>
    <row r="18" spans="1:20" x14ac:dyDescent="0.35">
      <c r="O18" s="57"/>
      <c r="P18" s="57">
        <f t="shared" ref="P18:P24" si="3">G4*$O$27</f>
        <v>0</v>
      </c>
      <c r="Q18" s="57">
        <f t="shared" ref="Q18:Q24" si="4">I4*$O$27</f>
        <v>0</v>
      </c>
      <c r="R18" s="57">
        <f t="shared" ref="R18:R24" si="5">K4*$O$27</f>
        <v>0</v>
      </c>
      <c r="S18" s="57"/>
      <c r="T18" s="57"/>
    </row>
    <row r="19" spans="1:20" x14ac:dyDescent="0.35">
      <c r="P19">
        <f t="shared" si="3"/>
        <v>0</v>
      </c>
      <c r="Q19">
        <f t="shared" si="4"/>
        <v>0</v>
      </c>
      <c r="R19">
        <f t="shared" si="5"/>
        <v>0</v>
      </c>
    </row>
    <row r="20" spans="1:20" x14ac:dyDescent="0.35">
      <c r="P20">
        <f t="shared" si="3"/>
        <v>0</v>
      </c>
      <c r="Q20">
        <f t="shared" si="4"/>
        <v>0</v>
      </c>
      <c r="R20">
        <f t="shared" si="5"/>
        <v>0</v>
      </c>
    </row>
    <row r="21" spans="1:20" x14ac:dyDescent="0.35">
      <c r="P21">
        <f t="shared" si="3"/>
        <v>0</v>
      </c>
      <c r="Q21">
        <f t="shared" si="4"/>
        <v>0</v>
      </c>
      <c r="R21">
        <f t="shared" si="5"/>
        <v>0</v>
      </c>
    </row>
    <row r="22" spans="1:20" x14ac:dyDescent="0.35">
      <c r="Q22">
        <f t="shared" si="4"/>
        <v>0</v>
      </c>
      <c r="R22">
        <f t="shared" si="5"/>
        <v>0</v>
      </c>
    </row>
    <row r="24" spans="1:20" x14ac:dyDescent="0.35">
      <c r="P24">
        <f t="shared" si="3"/>
        <v>0</v>
      </c>
      <c r="Q24">
        <f t="shared" si="4"/>
        <v>0</v>
      </c>
      <c r="R24">
        <f t="shared" si="5"/>
        <v>0</v>
      </c>
      <c r="S24">
        <f>SUM(O17:R24)</f>
        <v>0</v>
      </c>
    </row>
  </sheetData>
  <mergeCells count="2">
    <mergeCell ref="A1:L1"/>
    <mergeCell ref="I16:K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4"/>
  <sheetViews>
    <sheetView tabSelected="1" workbookViewId="0">
      <selection activeCell="N2" sqref="N2"/>
    </sheetView>
  </sheetViews>
  <sheetFormatPr defaultColWidth="9.1796875" defaultRowHeight="14.5" x14ac:dyDescent="0.35"/>
  <cols>
    <col min="1" max="1" width="15.1796875" style="97" bestFit="1" customWidth="1"/>
    <col min="2" max="7" width="15.1796875" style="97" customWidth="1"/>
    <col min="8" max="8" width="34.453125" style="92" customWidth="1"/>
    <col min="9" max="9" width="13.81640625" style="97" customWidth="1"/>
    <col min="10" max="11" width="16.81640625" style="92" customWidth="1"/>
    <col min="12" max="12" width="19.54296875" style="98" bestFit="1" customWidth="1"/>
    <col min="13" max="14" width="16.81640625" style="92" customWidth="1"/>
    <col min="15" max="16384" width="9.1796875" style="92"/>
  </cols>
  <sheetData>
    <row r="1" spans="1:14" ht="58" x14ac:dyDescent="0.35">
      <c r="A1" s="99" t="s">
        <v>29</v>
      </c>
      <c r="B1" s="99" t="s">
        <v>30</v>
      </c>
      <c r="C1" s="99" t="s">
        <v>40</v>
      </c>
      <c r="D1" s="99" t="s">
        <v>41</v>
      </c>
      <c r="E1" s="99" t="s">
        <v>339</v>
      </c>
      <c r="F1" s="99" t="s">
        <v>340</v>
      </c>
      <c r="G1" s="99" t="s">
        <v>38</v>
      </c>
      <c r="H1" s="99" t="s">
        <v>35</v>
      </c>
      <c r="I1" s="99" t="s">
        <v>338</v>
      </c>
      <c r="J1" s="100" t="s">
        <v>36</v>
      </c>
      <c r="K1" s="100" t="s">
        <v>42</v>
      </c>
      <c r="L1" s="101" t="s">
        <v>37</v>
      </c>
      <c r="M1" s="100" t="s">
        <v>43</v>
      </c>
      <c r="N1" s="100" t="s">
        <v>44</v>
      </c>
    </row>
    <row r="2" spans="1:14" x14ac:dyDescent="0.35">
      <c r="A2" s="93" t="s">
        <v>31</v>
      </c>
      <c r="B2" s="93" t="s">
        <v>34</v>
      </c>
      <c r="C2" s="93" t="s">
        <v>341</v>
      </c>
      <c r="D2" s="93"/>
      <c r="E2" s="93"/>
      <c r="F2" s="93"/>
      <c r="G2" s="93" t="s">
        <v>39</v>
      </c>
      <c r="H2" s="59" t="s">
        <v>32</v>
      </c>
      <c r="I2" s="60" t="s">
        <v>33</v>
      </c>
      <c r="J2" s="94">
        <v>69.989999999999995</v>
      </c>
      <c r="K2" s="94"/>
      <c r="L2" s="95">
        <v>50</v>
      </c>
      <c r="M2" s="94"/>
      <c r="N2" s="94"/>
    </row>
    <row r="3" spans="1:14" x14ac:dyDescent="0.35">
      <c r="A3" s="93"/>
      <c r="B3" s="92"/>
      <c r="C3" s="93"/>
      <c r="D3" s="93"/>
      <c r="E3" s="93"/>
      <c r="F3" s="93"/>
      <c r="G3" s="93"/>
      <c r="H3" s="59"/>
      <c r="I3" s="60"/>
      <c r="J3" s="94"/>
      <c r="K3" s="94"/>
      <c r="L3" s="96"/>
      <c r="M3" s="94"/>
      <c r="N3" s="94"/>
    </row>
    <row r="4" spans="1:14" x14ac:dyDescent="0.35">
      <c r="A4" s="93"/>
      <c r="B4" s="93"/>
      <c r="C4" s="93"/>
      <c r="D4" s="93"/>
      <c r="E4" s="93"/>
      <c r="F4" s="93"/>
      <c r="G4" s="93"/>
      <c r="H4" s="59"/>
      <c r="I4" s="60"/>
      <c r="J4" s="94"/>
      <c r="K4" s="94"/>
      <c r="L4" s="96"/>
      <c r="M4" s="94"/>
      <c r="N4" s="94"/>
    </row>
    <row r="5" spans="1:14" x14ac:dyDescent="0.35">
      <c r="A5" s="93"/>
      <c r="B5" s="93"/>
      <c r="C5" s="93"/>
      <c r="D5" s="93"/>
      <c r="E5" s="93"/>
      <c r="F5" s="93"/>
      <c r="G5" s="93"/>
      <c r="H5" s="59"/>
      <c r="I5" s="60"/>
      <c r="J5" s="94"/>
      <c r="K5" s="94"/>
      <c r="L5" s="96"/>
      <c r="M5" s="94"/>
      <c r="N5" s="94"/>
    </row>
    <row r="6" spans="1:14" x14ac:dyDescent="0.35">
      <c r="A6" s="93"/>
      <c r="B6" s="93"/>
      <c r="C6" s="93"/>
      <c r="D6" s="93"/>
      <c r="E6" s="93"/>
      <c r="F6" s="93"/>
      <c r="G6" s="93"/>
      <c r="H6" s="59"/>
      <c r="I6" s="60"/>
      <c r="J6" s="94"/>
      <c r="K6" s="94"/>
      <c r="L6" s="96"/>
      <c r="M6" s="94"/>
      <c r="N6" s="94"/>
    </row>
    <row r="7" spans="1:14" x14ac:dyDescent="0.35">
      <c r="A7" s="93"/>
      <c r="B7" s="93"/>
      <c r="C7" s="93"/>
      <c r="D7" s="93"/>
      <c r="E7" s="93"/>
      <c r="F7" s="93"/>
      <c r="G7" s="93"/>
      <c r="H7" s="59"/>
      <c r="I7" s="60"/>
      <c r="J7" s="94"/>
      <c r="K7" s="94"/>
      <c r="L7" s="96"/>
      <c r="M7" s="94"/>
      <c r="N7" s="94"/>
    </row>
    <row r="8" spans="1:14" x14ac:dyDescent="0.35">
      <c r="A8" s="93"/>
      <c r="B8" s="93"/>
      <c r="C8" s="93"/>
      <c r="D8" s="93"/>
      <c r="E8" s="93"/>
      <c r="F8" s="93"/>
      <c r="G8" s="93"/>
      <c r="H8" s="59"/>
      <c r="I8" s="60"/>
      <c r="J8" s="94"/>
      <c r="K8" s="94"/>
      <c r="L8" s="96"/>
      <c r="M8" s="94"/>
      <c r="N8" s="94"/>
    </row>
    <row r="9" spans="1:14" x14ac:dyDescent="0.35">
      <c r="A9" s="93"/>
      <c r="B9" s="93"/>
      <c r="C9" s="93"/>
      <c r="D9" s="93"/>
      <c r="E9" s="93"/>
      <c r="F9" s="93"/>
      <c r="G9" s="93"/>
      <c r="H9" s="59"/>
      <c r="I9" s="60"/>
      <c r="J9" s="94"/>
      <c r="K9" s="94"/>
      <c r="L9" s="96"/>
      <c r="M9" s="94"/>
      <c r="N9" s="94"/>
    </row>
    <row r="10" spans="1:14" x14ac:dyDescent="0.35">
      <c r="A10" s="93"/>
      <c r="B10" s="93"/>
      <c r="C10" s="93"/>
      <c r="D10" s="93"/>
      <c r="E10" s="93"/>
      <c r="F10" s="93"/>
      <c r="G10" s="93"/>
      <c r="H10" s="59"/>
      <c r="I10" s="60"/>
      <c r="J10" s="94"/>
      <c r="K10" s="94"/>
      <c r="L10" s="96"/>
      <c r="M10" s="94"/>
      <c r="N10" s="94"/>
    </row>
    <row r="11" spans="1:14" x14ac:dyDescent="0.35">
      <c r="A11" s="93"/>
      <c r="B11" s="93"/>
      <c r="C11" s="93"/>
      <c r="D11" s="93"/>
      <c r="E11" s="93"/>
      <c r="F11" s="93"/>
      <c r="G11" s="93"/>
      <c r="H11" s="59"/>
      <c r="I11" s="60"/>
      <c r="J11" s="94"/>
      <c r="K11" s="94"/>
      <c r="L11" s="96"/>
      <c r="M11" s="94"/>
      <c r="N11" s="94"/>
    </row>
    <row r="12" spans="1:14" x14ac:dyDescent="0.35">
      <c r="A12" s="93"/>
      <c r="B12" s="93"/>
      <c r="C12" s="93"/>
      <c r="D12" s="93"/>
      <c r="E12" s="93"/>
      <c r="F12" s="93"/>
      <c r="G12" s="93"/>
      <c r="H12" s="59"/>
      <c r="I12" s="60"/>
      <c r="J12" s="94"/>
      <c r="K12" s="94"/>
      <c r="L12" s="96"/>
      <c r="M12" s="94"/>
      <c r="N12" s="94"/>
    </row>
    <row r="13" spans="1:14" x14ac:dyDescent="0.35">
      <c r="A13" s="93"/>
      <c r="B13" s="93"/>
      <c r="C13" s="93"/>
      <c r="D13" s="93"/>
      <c r="E13" s="93"/>
      <c r="F13" s="93"/>
      <c r="G13" s="93"/>
      <c r="H13" s="59"/>
      <c r="I13" s="60"/>
      <c r="J13" s="94"/>
      <c r="K13" s="94"/>
      <c r="L13" s="96"/>
      <c r="M13" s="94"/>
      <c r="N13" s="94"/>
    </row>
    <row r="14" spans="1:14" x14ac:dyDescent="0.35">
      <c r="A14" s="93"/>
      <c r="B14" s="93"/>
      <c r="C14" s="93"/>
      <c r="D14" s="93"/>
      <c r="E14" s="93"/>
      <c r="F14" s="93"/>
      <c r="G14" s="93"/>
      <c r="H14" s="59"/>
      <c r="I14" s="60"/>
      <c r="J14" s="94"/>
      <c r="K14" s="94"/>
      <c r="L14" s="96"/>
      <c r="M14" s="94"/>
      <c r="N14" s="94"/>
    </row>
  </sheetData>
  <pageMargins left="0.25" right="0.25" top="0.75" bottom="0.5" header="0.3" footer="0.3"/>
  <pageSetup scale="97" fitToHeight="0" orientation="landscape" r:id="rId1"/>
  <headerFooter>
    <oddHeader>&amp;C&amp;"-,Bold"&amp;14Appendix 30: Vendor &amp;12Form - Top Selling Products/Services for Cost Avoidance</oddHeader>
    <oddFooter>&amp;L&amp;8Appendix 30 - Vendor Form  Top Selling Products/Services for Cost Avoidance v. 03/2018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F9145-9335-4E3E-94F0-BC224373A60E}">
  <sheetPr>
    <tabColor theme="8" tint="-0.249977111117893"/>
    <pageSetUpPr fitToPage="1"/>
  </sheetPr>
  <dimension ref="A1:P86"/>
  <sheetViews>
    <sheetView zoomScale="70" zoomScaleNormal="70" workbookViewId="0">
      <selection activeCell="F65" sqref="F65"/>
    </sheetView>
  </sheetViews>
  <sheetFormatPr defaultColWidth="6.26953125" defaultRowHeight="14" x14ac:dyDescent="0.35"/>
  <cols>
    <col min="1" max="1" width="4.7265625" style="65" bestFit="1" customWidth="1"/>
    <col min="2" max="2" width="32.26953125" style="61" customWidth="1"/>
    <col min="3" max="3" width="5" style="64" bestFit="1" customWidth="1"/>
    <col min="4" max="4" width="32.26953125" style="61" customWidth="1"/>
    <col min="5" max="5" width="5.453125" style="63" bestFit="1" customWidth="1"/>
    <col min="6" max="6" width="32.26953125" style="61" customWidth="1"/>
    <col min="7" max="7" width="4.7265625" style="62" bestFit="1" customWidth="1"/>
    <col min="8" max="8" width="32.26953125" style="61" customWidth="1"/>
    <col min="9" max="9" width="6.26953125" style="61"/>
    <col min="10" max="10" width="6.453125" style="61" customWidth="1"/>
    <col min="11" max="16384" width="6.26953125" style="61"/>
  </cols>
  <sheetData>
    <row r="1" spans="1:16" x14ac:dyDescent="0.35">
      <c r="A1" s="80"/>
      <c r="B1" s="76"/>
      <c r="C1" s="79" t="s">
        <v>336</v>
      </c>
      <c r="D1" s="77" t="s">
        <v>335</v>
      </c>
      <c r="E1" s="79" t="s">
        <v>310</v>
      </c>
      <c r="F1" s="77" t="s">
        <v>309</v>
      </c>
      <c r="G1" s="78" t="s">
        <v>326</v>
      </c>
      <c r="H1" s="77" t="s">
        <v>325</v>
      </c>
      <c r="K1" s="79" t="s">
        <v>336</v>
      </c>
      <c r="L1" s="77" t="s">
        <v>335</v>
      </c>
      <c r="M1" s="79" t="s">
        <v>310</v>
      </c>
      <c r="N1" s="77" t="s">
        <v>309</v>
      </c>
      <c r="O1" s="78" t="s">
        <v>326</v>
      </c>
      <c r="P1" s="77" t="s">
        <v>325</v>
      </c>
    </row>
    <row r="2" spans="1:16" x14ac:dyDescent="0.35">
      <c r="A2" s="80"/>
      <c r="B2" s="76"/>
      <c r="C2" s="73" t="s">
        <v>324</v>
      </c>
      <c r="D2" s="71" t="s">
        <v>323</v>
      </c>
      <c r="E2" s="73" t="s">
        <v>328</v>
      </c>
      <c r="F2" s="71" t="s">
        <v>327</v>
      </c>
      <c r="G2" s="72" t="s">
        <v>332</v>
      </c>
      <c r="H2" s="71" t="s">
        <v>331</v>
      </c>
    </row>
    <row r="3" spans="1:16" x14ac:dyDescent="0.35">
      <c r="B3" s="76"/>
      <c r="C3" s="73" t="s">
        <v>318</v>
      </c>
      <c r="D3" s="71" t="s">
        <v>317</v>
      </c>
      <c r="E3" s="73" t="s">
        <v>293</v>
      </c>
      <c r="F3" s="71" t="s">
        <v>292</v>
      </c>
      <c r="G3" s="72" t="s">
        <v>56</v>
      </c>
      <c r="H3" s="71" t="s">
        <v>55</v>
      </c>
    </row>
    <row r="4" spans="1:16" x14ac:dyDescent="0.35">
      <c r="B4" s="76"/>
      <c r="C4" s="73" t="s">
        <v>330</v>
      </c>
      <c r="D4" s="71" t="s">
        <v>329</v>
      </c>
      <c r="E4" s="73" t="s">
        <v>81</v>
      </c>
      <c r="F4" s="71" t="s">
        <v>80</v>
      </c>
      <c r="G4" s="72" t="s">
        <v>320</v>
      </c>
      <c r="H4" s="71" t="s">
        <v>319</v>
      </c>
    </row>
    <row r="5" spans="1:16" x14ac:dyDescent="0.35">
      <c r="B5" s="76"/>
      <c r="C5" s="73" t="s">
        <v>301</v>
      </c>
      <c r="D5" s="71" t="s">
        <v>300</v>
      </c>
      <c r="E5" s="73" t="s">
        <v>316</v>
      </c>
      <c r="F5" s="71" t="s">
        <v>315</v>
      </c>
      <c r="G5" s="72" t="s">
        <v>64</v>
      </c>
      <c r="H5" s="71" t="s">
        <v>63</v>
      </c>
    </row>
    <row r="6" spans="1:16" x14ac:dyDescent="0.35">
      <c r="B6" s="76"/>
      <c r="C6" s="73" t="s">
        <v>306</v>
      </c>
      <c r="D6" s="71" t="s">
        <v>305</v>
      </c>
      <c r="E6" s="73" t="s">
        <v>299</v>
      </c>
      <c r="F6" s="71" t="s">
        <v>298</v>
      </c>
      <c r="G6" s="72" t="s">
        <v>48</v>
      </c>
      <c r="H6" s="71" t="s">
        <v>47</v>
      </c>
    </row>
    <row r="7" spans="1:16" x14ac:dyDescent="0.35">
      <c r="B7" s="76"/>
      <c r="C7" s="73" t="s">
        <v>312</v>
      </c>
      <c r="D7" s="71" t="s">
        <v>311</v>
      </c>
      <c r="E7" s="73" t="s">
        <v>287</v>
      </c>
      <c r="F7" s="71" t="s">
        <v>286</v>
      </c>
      <c r="G7" s="72" t="s">
        <v>314</v>
      </c>
      <c r="H7" s="71" t="s">
        <v>313</v>
      </c>
    </row>
    <row r="8" spans="1:16" x14ac:dyDescent="0.35">
      <c r="B8" s="76"/>
      <c r="C8" s="73" t="s">
        <v>278</v>
      </c>
      <c r="D8" s="71" t="s">
        <v>277</v>
      </c>
      <c r="E8" s="73" t="s">
        <v>282</v>
      </c>
      <c r="F8" s="71" t="s">
        <v>281</v>
      </c>
      <c r="G8" s="72" t="s">
        <v>308</v>
      </c>
      <c r="H8" s="71" t="s">
        <v>307</v>
      </c>
    </row>
    <row r="9" spans="1:16" x14ac:dyDescent="0.35">
      <c r="C9" s="73" t="s">
        <v>284</v>
      </c>
      <c r="D9" s="71" t="s">
        <v>283</v>
      </c>
      <c r="E9" s="73" t="s">
        <v>265</v>
      </c>
      <c r="F9" s="71" t="s">
        <v>264</v>
      </c>
      <c r="G9" s="72" t="s">
        <v>303</v>
      </c>
      <c r="H9" s="71" t="s">
        <v>302</v>
      </c>
    </row>
    <row r="10" spans="1:16" x14ac:dyDescent="0.35">
      <c r="C10" s="73" t="s">
        <v>272</v>
      </c>
      <c r="D10" s="71" t="s">
        <v>271</v>
      </c>
      <c r="E10" s="73" t="s">
        <v>270</v>
      </c>
      <c r="F10" s="71" t="s">
        <v>269</v>
      </c>
      <c r="G10" s="72" t="s">
        <v>297</v>
      </c>
      <c r="H10" s="71" t="s">
        <v>296</v>
      </c>
    </row>
    <row r="11" spans="1:16" x14ac:dyDescent="0.35">
      <c r="C11" s="73" t="s">
        <v>231</v>
      </c>
      <c r="D11" s="71" t="s">
        <v>230</v>
      </c>
      <c r="E11" s="73" t="s">
        <v>161</v>
      </c>
      <c r="F11" s="71" t="s">
        <v>160</v>
      </c>
      <c r="G11" s="72" t="s">
        <v>291</v>
      </c>
      <c r="H11" s="71" t="s">
        <v>290</v>
      </c>
    </row>
    <row r="12" spans="1:16" x14ac:dyDescent="0.35">
      <c r="C12" s="73" t="s">
        <v>237</v>
      </c>
      <c r="D12" s="71" t="s">
        <v>236</v>
      </c>
      <c r="E12" s="73" t="s">
        <v>276</v>
      </c>
      <c r="F12" s="71" t="s">
        <v>275</v>
      </c>
      <c r="G12" s="72" t="s">
        <v>280</v>
      </c>
      <c r="H12" s="71" t="s">
        <v>279</v>
      </c>
    </row>
    <row r="13" spans="1:16" x14ac:dyDescent="0.35">
      <c r="C13" s="73" t="s">
        <v>289</v>
      </c>
      <c r="D13" s="71" t="s">
        <v>288</v>
      </c>
      <c r="E13" s="73" t="s">
        <v>259</v>
      </c>
      <c r="F13" s="71" t="s">
        <v>258</v>
      </c>
      <c r="G13" s="72" t="s">
        <v>274</v>
      </c>
      <c r="H13" s="71" t="s">
        <v>273</v>
      </c>
    </row>
    <row r="14" spans="1:16" x14ac:dyDescent="0.35">
      <c r="C14" s="73" t="s">
        <v>225</v>
      </c>
      <c r="D14" s="71" t="s">
        <v>224</v>
      </c>
      <c r="E14" s="73" t="s">
        <v>248</v>
      </c>
      <c r="F14" s="71" t="s">
        <v>247</v>
      </c>
      <c r="G14" s="72" t="s">
        <v>209</v>
      </c>
      <c r="H14" s="71" t="s">
        <v>208</v>
      </c>
    </row>
    <row r="15" spans="1:16" x14ac:dyDescent="0.35">
      <c r="C15" s="73" t="s">
        <v>261</v>
      </c>
      <c r="D15" s="71" t="s">
        <v>260</v>
      </c>
      <c r="E15" s="73" t="s">
        <v>241</v>
      </c>
      <c r="F15" s="71" t="s">
        <v>240</v>
      </c>
      <c r="G15" s="72" t="s">
        <v>157</v>
      </c>
      <c r="H15" s="71" t="s">
        <v>156</v>
      </c>
    </row>
    <row r="16" spans="1:16" x14ac:dyDescent="0.35">
      <c r="C16" s="73" t="s">
        <v>233</v>
      </c>
      <c r="D16" s="71" t="s">
        <v>249</v>
      </c>
      <c r="E16" s="73" t="s">
        <v>253</v>
      </c>
      <c r="F16" s="71" t="s">
        <v>252</v>
      </c>
      <c r="G16" s="72" t="s">
        <v>239</v>
      </c>
      <c r="H16" s="71" t="s">
        <v>238</v>
      </c>
    </row>
    <row r="17" spans="1:8" x14ac:dyDescent="0.35">
      <c r="B17" s="88" t="s">
        <v>337</v>
      </c>
      <c r="C17" s="73" t="s">
        <v>233</v>
      </c>
      <c r="D17" s="71" t="s">
        <v>268</v>
      </c>
      <c r="E17" s="73" t="s">
        <v>235</v>
      </c>
      <c r="F17" s="71" t="s">
        <v>234</v>
      </c>
      <c r="G17" s="72" t="s">
        <v>215</v>
      </c>
      <c r="H17" s="71" t="s">
        <v>214</v>
      </c>
    </row>
    <row r="18" spans="1:8" x14ac:dyDescent="0.35">
      <c r="B18" s="88"/>
      <c r="C18" s="73" t="s">
        <v>233</v>
      </c>
      <c r="D18" s="71" t="s">
        <v>232</v>
      </c>
      <c r="E18" s="73" t="s">
        <v>229</v>
      </c>
      <c r="F18" s="71" t="s">
        <v>228</v>
      </c>
      <c r="G18" s="72" t="s">
        <v>221</v>
      </c>
      <c r="H18" s="71" t="s">
        <v>220</v>
      </c>
    </row>
    <row r="19" spans="1:8" x14ac:dyDescent="0.35">
      <c r="B19" s="88"/>
      <c r="C19" s="73" t="s">
        <v>295</v>
      </c>
      <c r="D19" s="71" t="s">
        <v>294</v>
      </c>
      <c r="E19" s="73" t="s">
        <v>223</v>
      </c>
      <c r="F19" s="71" t="s">
        <v>222</v>
      </c>
      <c r="G19" s="72" t="s">
        <v>246</v>
      </c>
      <c r="H19" s="71" t="s">
        <v>245</v>
      </c>
    </row>
    <row r="20" spans="1:8" x14ac:dyDescent="0.35">
      <c r="B20" s="88"/>
      <c r="C20" s="73" t="s">
        <v>255</v>
      </c>
      <c r="D20" s="71" t="s">
        <v>254</v>
      </c>
      <c r="E20" s="73" t="s">
        <v>219</v>
      </c>
      <c r="F20" s="71" t="s">
        <v>218</v>
      </c>
      <c r="G20" s="72" t="s">
        <v>251</v>
      </c>
      <c r="H20" s="71" t="s">
        <v>250</v>
      </c>
    </row>
    <row r="21" spans="1:8" x14ac:dyDescent="0.35">
      <c r="B21" s="88"/>
      <c r="C21" s="73" t="s">
        <v>267</v>
      </c>
      <c r="D21" s="71" t="s">
        <v>266</v>
      </c>
      <c r="E21" s="73" t="s">
        <v>217</v>
      </c>
      <c r="F21" s="71" t="s">
        <v>216</v>
      </c>
      <c r="G21" s="72" t="s">
        <v>203</v>
      </c>
      <c r="H21" s="71" t="s">
        <v>202</v>
      </c>
    </row>
    <row r="22" spans="1:8" x14ac:dyDescent="0.35">
      <c r="B22" s="88"/>
      <c r="C22" s="73" t="s">
        <v>213</v>
      </c>
      <c r="D22" s="71" t="s">
        <v>212</v>
      </c>
      <c r="E22" s="73" t="s">
        <v>177</v>
      </c>
      <c r="F22" s="71" t="s">
        <v>176</v>
      </c>
      <c r="G22" s="72" t="s">
        <v>196</v>
      </c>
      <c r="H22" s="71" t="s">
        <v>195</v>
      </c>
    </row>
    <row r="23" spans="1:8" ht="14.5" thickBot="1" x14ac:dyDescent="0.4">
      <c r="B23" s="89"/>
      <c r="C23" s="73" t="s">
        <v>129</v>
      </c>
      <c r="D23" s="71" t="s">
        <v>128</v>
      </c>
      <c r="E23" s="73" t="s">
        <v>181</v>
      </c>
      <c r="F23" s="71" t="s">
        <v>180</v>
      </c>
      <c r="G23" s="72" t="s">
        <v>257</v>
      </c>
      <c r="H23" s="71" t="s">
        <v>256</v>
      </c>
    </row>
    <row r="24" spans="1:8" x14ac:dyDescent="0.35">
      <c r="A24" s="90" t="s">
        <v>201</v>
      </c>
      <c r="B24" s="91"/>
      <c r="C24" s="73" t="s">
        <v>207</v>
      </c>
      <c r="D24" s="71" t="s">
        <v>206</v>
      </c>
      <c r="E24" s="73" t="s">
        <v>211</v>
      </c>
      <c r="F24" s="71" t="s">
        <v>210</v>
      </c>
      <c r="G24" s="72" t="s">
        <v>89</v>
      </c>
      <c r="H24" s="71" t="s">
        <v>88</v>
      </c>
    </row>
    <row r="25" spans="1:8" ht="14.5" thickBot="1" x14ac:dyDescent="0.4">
      <c r="A25" s="86" t="s">
        <v>194</v>
      </c>
      <c r="B25" s="87"/>
      <c r="C25" s="73" t="s">
        <v>149</v>
      </c>
      <c r="D25" s="71" t="s">
        <v>148</v>
      </c>
      <c r="E25" s="73" t="s">
        <v>205</v>
      </c>
      <c r="F25" s="71" t="s">
        <v>204</v>
      </c>
      <c r="G25" s="72" t="s">
        <v>227</v>
      </c>
      <c r="H25" s="71" t="s">
        <v>226</v>
      </c>
    </row>
    <row r="26" spans="1:8" x14ac:dyDescent="0.35">
      <c r="A26" s="75" t="s">
        <v>187</v>
      </c>
      <c r="B26" s="74" t="s">
        <v>186</v>
      </c>
      <c r="C26" s="73" t="s">
        <v>193</v>
      </c>
      <c r="D26" s="71" t="s">
        <v>192</v>
      </c>
      <c r="E26" s="73" t="s">
        <v>173</v>
      </c>
      <c r="F26" s="71" t="s">
        <v>172</v>
      </c>
      <c r="G26" s="72" t="s">
        <v>200</v>
      </c>
      <c r="H26" s="71" t="s">
        <v>199</v>
      </c>
    </row>
    <row r="27" spans="1:8" ht="15.75" customHeight="1" x14ac:dyDescent="0.35">
      <c r="A27" s="75" t="s">
        <v>179</v>
      </c>
      <c r="B27" s="74" t="s">
        <v>178</v>
      </c>
      <c r="C27" s="73" t="s">
        <v>185</v>
      </c>
      <c r="D27" s="71" t="s">
        <v>184</v>
      </c>
      <c r="E27" s="73" t="s">
        <v>175</v>
      </c>
      <c r="F27" s="71" t="s">
        <v>174</v>
      </c>
      <c r="G27" s="72" t="s">
        <v>117</v>
      </c>
      <c r="H27" s="71" t="s">
        <v>116</v>
      </c>
    </row>
    <row r="28" spans="1:8" x14ac:dyDescent="0.35">
      <c r="A28" s="75" t="s">
        <v>171</v>
      </c>
      <c r="B28" s="74" t="s">
        <v>170</v>
      </c>
      <c r="C28" s="73" t="s">
        <v>169</v>
      </c>
      <c r="D28" s="71" t="s">
        <v>168</v>
      </c>
      <c r="E28" s="73" t="s">
        <v>183</v>
      </c>
      <c r="F28" s="71" t="s">
        <v>182</v>
      </c>
      <c r="G28" s="72" t="s">
        <v>125</v>
      </c>
      <c r="H28" s="71" t="s">
        <v>124</v>
      </c>
    </row>
    <row r="29" spans="1:8" x14ac:dyDescent="0.35">
      <c r="A29" s="75" t="s">
        <v>147</v>
      </c>
      <c r="B29" s="74" t="s">
        <v>146</v>
      </c>
      <c r="C29" s="73" t="s">
        <v>153</v>
      </c>
      <c r="D29" s="71" t="s">
        <v>152</v>
      </c>
      <c r="E29" s="73" t="s">
        <v>191</v>
      </c>
      <c r="F29" s="71" t="s">
        <v>190</v>
      </c>
      <c r="G29" s="72" t="s">
        <v>109</v>
      </c>
      <c r="H29" s="71" t="s">
        <v>108</v>
      </c>
    </row>
    <row r="30" spans="1:8" x14ac:dyDescent="0.35">
      <c r="A30" s="75" t="s">
        <v>155</v>
      </c>
      <c r="B30" s="74" t="s">
        <v>154</v>
      </c>
      <c r="C30" s="73" t="s">
        <v>145</v>
      </c>
      <c r="D30" s="71" t="s">
        <v>144</v>
      </c>
      <c r="E30" s="73" t="s">
        <v>167</v>
      </c>
      <c r="F30" s="71" t="s">
        <v>166</v>
      </c>
      <c r="G30" s="72" t="s">
        <v>101</v>
      </c>
      <c r="H30" s="71" t="s">
        <v>100</v>
      </c>
    </row>
    <row r="31" spans="1:8" x14ac:dyDescent="0.35">
      <c r="A31" s="75" t="s">
        <v>131</v>
      </c>
      <c r="B31" s="74" t="s">
        <v>130</v>
      </c>
      <c r="C31" s="73" t="s">
        <v>137</v>
      </c>
      <c r="D31" s="71" t="s">
        <v>136</v>
      </c>
      <c r="E31" s="73" t="s">
        <v>159</v>
      </c>
      <c r="F31" s="71" t="s">
        <v>158</v>
      </c>
      <c r="G31" s="72" t="s">
        <v>141</v>
      </c>
      <c r="H31" s="71" t="s">
        <v>140</v>
      </c>
    </row>
    <row r="32" spans="1:8" x14ac:dyDescent="0.35">
      <c r="A32" s="75" t="s">
        <v>139</v>
      </c>
      <c r="B32" s="74" t="s">
        <v>138</v>
      </c>
      <c r="C32" s="73" t="s">
        <v>322</v>
      </c>
      <c r="D32" s="71" t="s">
        <v>321</v>
      </c>
      <c r="E32" s="73" t="s">
        <v>198</v>
      </c>
      <c r="F32" s="71" t="s">
        <v>197</v>
      </c>
      <c r="G32" s="72" t="s">
        <v>133</v>
      </c>
      <c r="H32" s="71" t="s">
        <v>132</v>
      </c>
    </row>
    <row r="33" spans="1:8" x14ac:dyDescent="0.35">
      <c r="A33" s="75" t="s">
        <v>123</v>
      </c>
      <c r="B33" s="74" t="s">
        <v>122</v>
      </c>
      <c r="C33" s="73" t="s">
        <v>113</v>
      </c>
      <c r="D33" s="71" t="s">
        <v>112</v>
      </c>
      <c r="E33" s="73" t="s">
        <v>79</v>
      </c>
      <c r="F33" s="71" t="s">
        <v>78</v>
      </c>
      <c r="G33" s="72" t="s">
        <v>85</v>
      </c>
      <c r="H33" s="71" t="s">
        <v>84</v>
      </c>
    </row>
    <row r="34" spans="1:8" x14ac:dyDescent="0.35">
      <c r="A34" s="75" t="s">
        <v>107</v>
      </c>
      <c r="B34" s="74" t="s">
        <v>106</v>
      </c>
      <c r="C34" s="73" t="s">
        <v>121</v>
      </c>
      <c r="D34" s="71" t="s">
        <v>120</v>
      </c>
      <c r="E34" s="73" t="s">
        <v>103</v>
      </c>
      <c r="F34" s="71" t="s">
        <v>102</v>
      </c>
      <c r="G34" s="72" t="s">
        <v>93</v>
      </c>
      <c r="H34" s="71" t="s">
        <v>92</v>
      </c>
    </row>
    <row r="35" spans="1:8" x14ac:dyDescent="0.35">
      <c r="A35" s="75" t="s">
        <v>115</v>
      </c>
      <c r="B35" s="74" t="s">
        <v>114</v>
      </c>
      <c r="C35" s="73" t="s">
        <v>105</v>
      </c>
      <c r="D35" s="71" t="s">
        <v>104</v>
      </c>
      <c r="E35" s="73" t="s">
        <v>95</v>
      </c>
      <c r="F35" s="71" t="s">
        <v>94</v>
      </c>
      <c r="G35" s="72" t="s">
        <v>33</v>
      </c>
      <c r="H35" s="71" t="s">
        <v>304</v>
      </c>
    </row>
    <row r="36" spans="1:8" x14ac:dyDescent="0.35">
      <c r="A36" s="75" t="s">
        <v>99</v>
      </c>
      <c r="B36" s="81" t="s">
        <v>98</v>
      </c>
      <c r="C36" s="73" t="s">
        <v>97</v>
      </c>
      <c r="D36" s="71" t="s">
        <v>96</v>
      </c>
      <c r="E36" s="73" t="s">
        <v>151</v>
      </c>
      <c r="F36" s="71" t="s">
        <v>150</v>
      </c>
      <c r="G36" s="72" t="s">
        <v>165</v>
      </c>
      <c r="H36" s="71" t="s">
        <v>164</v>
      </c>
    </row>
    <row r="37" spans="1:8" x14ac:dyDescent="0.35">
      <c r="A37" s="75" t="s">
        <v>83</v>
      </c>
      <c r="B37" s="81" t="s">
        <v>82</v>
      </c>
      <c r="C37" s="73" t="s">
        <v>66</v>
      </c>
      <c r="D37" s="71" t="s">
        <v>65</v>
      </c>
      <c r="E37" s="73" t="s">
        <v>135</v>
      </c>
      <c r="F37" s="71" t="s">
        <v>134</v>
      </c>
      <c r="G37" s="72" t="s">
        <v>243</v>
      </c>
      <c r="H37" s="71" t="s">
        <v>242</v>
      </c>
    </row>
    <row r="38" spans="1:8" x14ac:dyDescent="0.35">
      <c r="A38" s="75" t="s">
        <v>91</v>
      </c>
      <c r="B38" s="74" t="s">
        <v>90</v>
      </c>
      <c r="C38" s="73" t="s">
        <v>73</v>
      </c>
      <c r="D38" s="71" t="s">
        <v>72</v>
      </c>
      <c r="E38" s="73" t="s">
        <v>119</v>
      </c>
      <c r="F38" s="71" t="s">
        <v>118</v>
      </c>
      <c r="G38" s="72" t="s">
        <v>62</v>
      </c>
      <c r="H38" s="71" t="s">
        <v>61</v>
      </c>
    </row>
    <row r="39" spans="1:8" x14ac:dyDescent="0.35">
      <c r="A39" s="75" t="s">
        <v>75</v>
      </c>
      <c r="B39" s="74" t="s">
        <v>74</v>
      </c>
      <c r="C39" s="73" t="s">
        <v>189</v>
      </c>
      <c r="D39" s="71" t="s">
        <v>188</v>
      </c>
      <c r="E39" s="73" t="s">
        <v>87</v>
      </c>
      <c r="F39" s="71" t="s">
        <v>86</v>
      </c>
      <c r="G39" s="72" t="s">
        <v>263</v>
      </c>
      <c r="H39" s="71" t="s">
        <v>262</v>
      </c>
    </row>
    <row r="40" spans="1:8" x14ac:dyDescent="0.35">
      <c r="A40" s="75" t="s">
        <v>68</v>
      </c>
      <c r="B40" s="74" t="s">
        <v>67</v>
      </c>
      <c r="C40" s="73" t="s">
        <v>58</v>
      </c>
      <c r="D40" s="71" t="s">
        <v>57</v>
      </c>
      <c r="E40" s="73" t="s">
        <v>127</v>
      </c>
      <c r="F40" s="71" t="s">
        <v>126</v>
      </c>
      <c r="G40" s="72" t="s">
        <v>54</v>
      </c>
      <c r="H40" s="71" t="s">
        <v>53</v>
      </c>
    </row>
    <row r="41" spans="1:8" x14ac:dyDescent="0.35">
      <c r="A41" s="75" t="s">
        <v>163</v>
      </c>
      <c r="B41" s="74" t="s">
        <v>162</v>
      </c>
      <c r="C41" s="73" t="s">
        <v>50</v>
      </c>
      <c r="D41" s="71" t="s">
        <v>49</v>
      </c>
      <c r="E41" s="73" t="s">
        <v>143</v>
      </c>
      <c r="F41" s="71" t="s">
        <v>142</v>
      </c>
      <c r="G41" s="72" t="s">
        <v>46</v>
      </c>
      <c r="H41" s="71" t="s">
        <v>45</v>
      </c>
    </row>
    <row r="42" spans="1:8" x14ac:dyDescent="0.35">
      <c r="A42" s="75" t="s">
        <v>60</v>
      </c>
      <c r="B42" s="74" t="s">
        <v>59</v>
      </c>
      <c r="C42" s="73" t="s">
        <v>334</v>
      </c>
      <c r="D42" s="71" t="s">
        <v>333</v>
      </c>
      <c r="E42" s="73" t="s">
        <v>111</v>
      </c>
      <c r="F42" s="71" t="s">
        <v>110</v>
      </c>
      <c r="G42" s="72"/>
      <c r="H42" s="71"/>
    </row>
    <row r="43" spans="1:8" ht="14.5" thickBot="1" x14ac:dyDescent="0.4">
      <c r="A43" s="70" t="s">
        <v>52</v>
      </c>
      <c r="B43" s="69" t="s">
        <v>51</v>
      </c>
      <c r="C43" s="68" t="s">
        <v>77</v>
      </c>
      <c r="D43" s="66" t="s">
        <v>76</v>
      </c>
      <c r="E43" s="68" t="s">
        <v>71</v>
      </c>
      <c r="F43" s="66" t="s">
        <v>70</v>
      </c>
      <c r="G43" s="67"/>
      <c r="H43" s="66"/>
    </row>
    <row r="44" spans="1:8" x14ac:dyDescent="0.35">
      <c r="A44" s="80"/>
      <c r="B44" s="76"/>
      <c r="C44" s="79" t="s">
        <v>336</v>
      </c>
      <c r="D44" s="77" t="s">
        <v>335</v>
      </c>
      <c r="E44" s="79" t="s">
        <v>334</v>
      </c>
      <c r="F44" s="77" t="s">
        <v>333</v>
      </c>
      <c r="G44" s="78" t="s">
        <v>332</v>
      </c>
      <c r="H44" s="77" t="s">
        <v>331</v>
      </c>
    </row>
    <row r="45" spans="1:8" x14ac:dyDescent="0.35">
      <c r="B45" s="76"/>
      <c r="C45" s="73" t="s">
        <v>330</v>
      </c>
      <c r="D45" s="71" t="s">
        <v>329</v>
      </c>
      <c r="E45" s="73" t="s">
        <v>328</v>
      </c>
      <c r="F45" s="71" t="s">
        <v>327</v>
      </c>
      <c r="G45" s="72" t="s">
        <v>326</v>
      </c>
      <c r="H45" s="71" t="s">
        <v>325</v>
      </c>
    </row>
    <row r="46" spans="1:8" x14ac:dyDescent="0.35">
      <c r="B46" s="76"/>
      <c r="C46" s="73" t="s">
        <v>324</v>
      </c>
      <c r="D46" s="71" t="s">
        <v>323</v>
      </c>
      <c r="E46" s="73" t="s">
        <v>322</v>
      </c>
      <c r="F46" s="71" t="s">
        <v>321</v>
      </c>
      <c r="G46" s="72" t="s">
        <v>320</v>
      </c>
      <c r="H46" s="71" t="s">
        <v>319</v>
      </c>
    </row>
    <row r="47" spans="1:8" x14ac:dyDescent="0.35">
      <c r="B47" s="76"/>
      <c r="C47" s="73" t="s">
        <v>318</v>
      </c>
      <c r="D47" s="71" t="s">
        <v>317</v>
      </c>
      <c r="E47" s="73" t="s">
        <v>316</v>
      </c>
      <c r="F47" s="71" t="s">
        <v>315</v>
      </c>
      <c r="G47" s="72" t="s">
        <v>314</v>
      </c>
      <c r="H47" s="71" t="s">
        <v>313</v>
      </c>
    </row>
    <row r="48" spans="1:8" x14ac:dyDescent="0.35">
      <c r="B48" s="76"/>
      <c r="C48" s="73" t="s">
        <v>312</v>
      </c>
      <c r="D48" s="71" t="s">
        <v>311</v>
      </c>
      <c r="E48" s="73" t="s">
        <v>310</v>
      </c>
      <c r="F48" s="71" t="s">
        <v>309</v>
      </c>
      <c r="G48" s="72" t="s">
        <v>308</v>
      </c>
      <c r="H48" s="71" t="s">
        <v>307</v>
      </c>
    </row>
    <row r="49" spans="2:8" x14ac:dyDescent="0.35">
      <c r="B49" s="76"/>
      <c r="C49" s="73" t="s">
        <v>306</v>
      </c>
      <c r="D49" s="71" t="s">
        <v>305</v>
      </c>
      <c r="E49" s="73" t="s">
        <v>33</v>
      </c>
      <c r="F49" s="71" t="s">
        <v>304</v>
      </c>
      <c r="G49" s="72" t="s">
        <v>303</v>
      </c>
      <c r="H49" s="71" t="s">
        <v>302</v>
      </c>
    </row>
    <row r="50" spans="2:8" x14ac:dyDescent="0.35">
      <c r="B50" s="76"/>
      <c r="C50" s="73" t="s">
        <v>301</v>
      </c>
      <c r="D50" s="71" t="s">
        <v>300</v>
      </c>
      <c r="E50" s="73" t="s">
        <v>299</v>
      </c>
      <c r="F50" s="71" t="s">
        <v>298</v>
      </c>
      <c r="G50" s="72" t="s">
        <v>297</v>
      </c>
      <c r="H50" s="71" t="s">
        <v>296</v>
      </c>
    </row>
    <row r="51" spans="2:8" x14ac:dyDescent="0.35">
      <c r="C51" s="73" t="s">
        <v>295</v>
      </c>
      <c r="D51" s="71" t="s">
        <v>294</v>
      </c>
      <c r="E51" s="73" t="s">
        <v>293</v>
      </c>
      <c r="F51" s="71" t="s">
        <v>292</v>
      </c>
      <c r="G51" s="72" t="s">
        <v>291</v>
      </c>
      <c r="H51" s="71" t="s">
        <v>290</v>
      </c>
    </row>
    <row r="52" spans="2:8" x14ac:dyDescent="0.35">
      <c r="C52" s="73" t="s">
        <v>289</v>
      </c>
      <c r="D52" s="71" t="s">
        <v>288</v>
      </c>
      <c r="E52" s="73" t="s">
        <v>287</v>
      </c>
      <c r="F52" s="71" t="s">
        <v>286</v>
      </c>
      <c r="G52" s="72" t="s">
        <v>33</v>
      </c>
      <c r="H52" s="71" t="s">
        <v>285</v>
      </c>
    </row>
    <row r="53" spans="2:8" x14ac:dyDescent="0.35">
      <c r="C53" s="73" t="s">
        <v>284</v>
      </c>
      <c r="D53" s="71" t="s">
        <v>283</v>
      </c>
      <c r="E53" s="73" t="s">
        <v>282</v>
      </c>
      <c r="F53" s="71" t="s">
        <v>281</v>
      </c>
      <c r="G53" s="72" t="s">
        <v>280</v>
      </c>
      <c r="H53" s="71" t="s">
        <v>279</v>
      </c>
    </row>
    <row r="54" spans="2:8" x14ac:dyDescent="0.35">
      <c r="C54" s="73" t="s">
        <v>278</v>
      </c>
      <c r="D54" s="71" t="s">
        <v>277</v>
      </c>
      <c r="E54" s="73" t="s">
        <v>276</v>
      </c>
      <c r="F54" s="71" t="s">
        <v>275</v>
      </c>
      <c r="G54" s="72" t="s">
        <v>274</v>
      </c>
      <c r="H54" s="71" t="s">
        <v>273</v>
      </c>
    </row>
    <row r="55" spans="2:8" x14ac:dyDescent="0.35">
      <c r="C55" s="73" t="s">
        <v>272</v>
      </c>
      <c r="D55" s="71" t="s">
        <v>271</v>
      </c>
      <c r="E55" s="73" t="s">
        <v>270</v>
      </c>
      <c r="F55" s="71" t="s">
        <v>269</v>
      </c>
      <c r="G55" s="72" t="s">
        <v>233</v>
      </c>
      <c r="H55" s="71" t="s">
        <v>268</v>
      </c>
    </row>
    <row r="56" spans="2:8" x14ac:dyDescent="0.35">
      <c r="C56" s="73" t="s">
        <v>267</v>
      </c>
      <c r="D56" s="71" t="s">
        <v>266</v>
      </c>
      <c r="E56" s="73" t="s">
        <v>265</v>
      </c>
      <c r="F56" s="71" t="s">
        <v>264</v>
      </c>
      <c r="G56" s="72" t="s">
        <v>263</v>
      </c>
      <c r="H56" s="71" t="s">
        <v>262</v>
      </c>
    </row>
    <row r="57" spans="2:8" x14ac:dyDescent="0.35">
      <c r="C57" s="73" t="s">
        <v>261</v>
      </c>
      <c r="D57" s="71" t="s">
        <v>260</v>
      </c>
      <c r="E57" s="73" t="s">
        <v>259</v>
      </c>
      <c r="F57" s="71" t="s">
        <v>258</v>
      </c>
      <c r="G57" s="72" t="s">
        <v>257</v>
      </c>
      <c r="H57" s="71" t="s">
        <v>256</v>
      </c>
    </row>
    <row r="58" spans="2:8" x14ac:dyDescent="0.35">
      <c r="C58" s="73" t="s">
        <v>255</v>
      </c>
      <c r="D58" s="71" t="s">
        <v>254</v>
      </c>
      <c r="E58" s="73" t="s">
        <v>253</v>
      </c>
      <c r="F58" s="71" t="s">
        <v>252</v>
      </c>
      <c r="G58" s="72" t="s">
        <v>251</v>
      </c>
      <c r="H58" s="71" t="s">
        <v>250</v>
      </c>
    </row>
    <row r="59" spans="2:8" x14ac:dyDescent="0.35">
      <c r="C59" s="73" t="s">
        <v>233</v>
      </c>
      <c r="D59" s="71" t="s">
        <v>249</v>
      </c>
      <c r="E59" s="73" t="s">
        <v>248</v>
      </c>
      <c r="F59" s="71" t="s">
        <v>247</v>
      </c>
      <c r="G59" s="72" t="s">
        <v>246</v>
      </c>
      <c r="H59" s="71" t="s">
        <v>245</v>
      </c>
    </row>
    <row r="60" spans="2:8" x14ac:dyDescent="0.35">
      <c r="B60" s="88" t="s">
        <v>244</v>
      </c>
      <c r="C60" s="73" t="s">
        <v>243</v>
      </c>
      <c r="D60" s="71" t="s">
        <v>242</v>
      </c>
      <c r="E60" s="73" t="s">
        <v>241</v>
      </c>
      <c r="F60" s="71" t="s">
        <v>240</v>
      </c>
      <c r="G60" s="72" t="s">
        <v>239</v>
      </c>
      <c r="H60" s="71" t="s">
        <v>238</v>
      </c>
    </row>
    <row r="61" spans="2:8" x14ac:dyDescent="0.35">
      <c r="B61" s="88"/>
      <c r="C61" s="73" t="s">
        <v>237</v>
      </c>
      <c r="D61" s="71" t="s">
        <v>236</v>
      </c>
      <c r="E61" s="73" t="s">
        <v>235</v>
      </c>
      <c r="F61" s="71" t="s">
        <v>234</v>
      </c>
      <c r="G61" s="72" t="s">
        <v>233</v>
      </c>
      <c r="H61" s="71" t="s">
        <v>232</v>
      </c>
    </row>
    <row r="62" spans="2:8" x14ac:dyDescent="0.35">
      <c r="B62" s="88"/>
      <c r="C62" s="73" t="s">
        <v>231</v>
      </c>
      <c r="D62" s="71" t="s">
        <v>230</v>
      </c>
      <c r="E62" s="73" t="s">
        <v>229</v>
      </c>
      <c r="F62" s="71" t="s">
        <v>228</v>
      </c>
      <c r="G62" s="72" t="s">
        <v>227</v>
      </c>
      <c r="H62" s="71" t="s">
        <v>226</v>
      </c>
    </row>
    <row r="63" spans="2:8" x14ac:dyDescent="0.35">
      <c r="B63" s="88"/>
      <c r="C63" s="73" t="s">
        <v>225</v>
      </c>
      <c r="D63" s="71" t="s">
        <v>224</v>
      </c>
      <c r="E63" s="73" t="s">
        <v>223</v>
      </c>
      <c r="F63" s="71" t="s">
        <v>222</v>
      </c>
      <c r="G63" s="72" t="s">
        <v>221</v>
      </c>
      <c r="H63" s="71" t="s">
        <v>220</v>
      </c>
    </row>
    <row r="64" spans="2:8" x14ac:dyDescent="0.35">
      <c r="B64" s="88"/>
      <c r="C64" s="73" t="s">
        <v>219</v>
      </c>
      <c r="D64" s="71" t="s">
        <v>218</v>
      </c>
      <c r="E64" s="73" t="s">
        <v>217</v>
      </c>
      <c r="F64" s="71" t="s">
        <v>216</v>
      </c>
      <c r="G64" s="72" t="s">
        <v>215</v>
      </c>
      <c r="H64" s="71" t="s">
        <v>214</v>
      </c>
    </row>
    <row r="65" spans="1:8" x14ac:dyDescent="0.35">
      <c r="B65" s="88"/>
      <c r="C65" s="73" t="s">
        <v>213</v>
      </c>
      <c r="D65" s="71" t="s">
        <v>212</v>
      </c>
      <c r="E65" s="73" t="s">
        <v>211</v>
      </c>
      <c r="F65" s="71" t="s">
        <v>210</v>
      </c>
      <c r="G65" s="72" t="s">
        <v>209</v>
      </c>
      <c r="H65" s="71" t="s">
        <v>208</v>
      </c>
    </row>
    <row r="66" spans="1:8" ht="14.5" thickBot="1" x14ac:dyDescent="0.4">
      <c r="B66" s="89"/>
      <c r="C66" s="73" t="s">
        <v>207</v>
      </c>
      <c r="D66" s="71" t="s">
        <v>206</v>
      </c>
      <c r="E66" s="73" t="s">
        <v>205</v>
      </c>
      <c r="F66" s="71" t="s">
        <v>204</v>
      </c>
      <c r="G66" s="72" t="s">
        <v>203</v>
      </c>
      <c r="H66" s="71" t="s">
        <v>202</v>
      </c>
    </row>
    <row r="67" spans="1:8" x14ac:dyDescent="0.35">
      <c r="A67" s="90" t="s">
        <v>201</v>
      </c>
      <c r="B67" s="91"/>
      <c r="C67" s="73" t="s">
        <v>200</v>
      </c>
      <c r="D67" s="71" t="s">
        <v>199</v>
      </c>
      <c r="E67" s="73" t="s">
        <v>198</v>
      </c>
      <c r="F67" s="71" t="s">
        <v>197</v>
      </c>
      <c r="G67" s="72" t="s">
        <v>196</v>
      </c>
      <c r="H67" s="71" t="s">
        <v>195</v>
      </c>
    </row>
    <row r="68" spans="1:8" ht="15.75" customHeight="1" thickBot="1" x14ac:dyDescent="0.4">
      <c r="A68" s="86" t="s">
        <v>194</v>
      </c>
      <c r="B68" s="87"/>
      <c r="C68" s="73" t="s">
        <v>193</v>
      </c>
      <c r="D68" s="71" t="s">
        <v>192</v>
      </c>
      <c r="E68" s="73" t="s">
        <v>191</v>
      </c>
      <c r="F68" s="71" t="s">
        <v>190</v>
      </c>
      <c r="G68" s="72" t="s">
        <v>189</v>
      </c>
      <c r="H68" s="71" t="s">
        <v>188</v>
      </c>
    </row>
    <row r="69" spans="1:8" x14ac:dyDescent="0.35">
      <c r="A69" s="75" t="s">
        <v>187</v>
      </c>
      <c r="B69" s="74" t="s">
        <v>186</v>
      </c>
      <c r="C69" s="73" t="s">
        <v>185</v>
      </c>
      <c r="D69" s="71" t="s">
        <v>184</v>
      </c>
      <c r="E69" s="73" t="s">
        <v>183</v>
      </c>
      <c r="F69" s="71" t="s">
        <v>182</v>
      </c>
      <c r="G69" s="72" t="s">
        <v>181</v>
      </c>
      <c r="H69" s="71" t="s">
        <v>180</v>
      </c>
    </row>
    <row r="70" spans="1:8" x14ac:dyDescent="0.35">
      <c r="A70" s="75" t="s">
        <v>179</v>
      </c>
      <c r="B70" s="74" t="s">
        <v>178</v>
      </c>
      <c r="C70" s="73" t="s">
        <v>177</v>
      </c>
      <c r="D70" s="71" t="s">
        <v>176</v>
      </c>
      <c r="E70" s="73" t="s">
        <v>175</v>
      </c>
      <c r="F70" s="71" t="s">
        <v>174</v>
      </c>
      <c r="G70" s="72" t="s">
        <v>173</v>
      </c>
      <c r="H70" s="71" t="s">
        <v>172</v>
      </c>
    </row>
    <row r="71" spans="1:8" x14ac:dyDescent="0.35">
      <c r="A71" s="75" t="s">
        <v>171</v>
      </c>
      <c r="B71" s="74" t="s">
        <v>170</v>
      </c>
      <c r="C71" s="73" t="s">
        <v>169</v>
      </c>
      <c r="D71" s="71" t="s">
        <v>168</v>
      </c>
      <c r="E71" s="73" t="s">
        <v>167</v>
      </c>
      <c r="F71" s="71" t="s">
        <v>166</v>
      </c>
      <c r="G71" s="72" t="s">
        <v>165</v>
      </c>
      <c r="H71" s="71" t="s">
        <v>164</v>
      </c>
    </row>
    <row r="72" spans="1:8" x14ac:dyDescent="0.35">
      <c r="A72" s="75" t="s">
        <v>163</v>
      </c>
      <c r="B72" s="74" t="s">
        <v>162</v>
      </c>
      <c r="C72" s="73" t="s">
        <v>161</v>
      </c>
      <c r="D72" s="71" t="s">
        <v>160</v>
      </c>
      <c r="E72" s="73" t="s">
        <v>159</v>
      </c>
      <c r="F72" s="71" t="s">
        <v>158</v>
      </c>
      <c r="G72" s="72" t="s">
        <v>157</v>
      </c>
      <c r="H72" s="71" t="s">
        <v>156</v>
      </c>
    </row>
    <row r="73" spans="1:8" x14ac:dyDescent="0.35">
      <c r="A73" s="75" t="s">
        <v>155</v>
      </c>
      <c r="B73" s="74" t="s">
        <v>154</v>
      </c>
      <c r="C73" s="73" t="s">
        <v>153</v>
      </c>
      <c r="D73" s="71" t="s">
        <v>152</v>
      </c>
      <c r="E73" s="73" t="s">
        <v>151</v>
      </c>
      <c r="F73" s="71" t="s">
        <v>150</v>
      </c>
      <c r="G73" s="72" t="s">
        <v>149</v>
      </c>
      <c r="H73" s="71" t="s">
        <v>148</v>
      </c>
    </row>
    <row r="74" spans="1:8" x14ac:dyDescent="0.35">
      <c r="A74" s="75" t="s">
        <v>147</v>
      </c>
      <c r="B74" s="74" t="s">
        <v>146</v>
      </c>
      <c r="C74" s="73" t="s">
        <v>145</v>
      </c>
      <c r="D74" s="71" t="s">
        <v>144</v>
      </c>
      <c r="E74" s="73" t="s">
        <v>143</v>
      </c>
      <c r="F74" s="71" t="s">
        <v>142</v>
      </c>
      <c r="G74" s="72" t="s">
        <v>141</v>
      </c>
      <c r="H74" s="71" t="s">
        <v>140</v>
      </c>
    </row>
    <row r="75" spans="1:8" x14ac:dyDescent="0.35">
      <c r="A75" s="75" t="s">
        <v>139</v>
      </c>
      <c r="B75" s="74" t="s">
        <v>138</v>
      </c>
      <c r="C75" s="73" t="s">
        <v>137</v>
      </c>
      <c r="D75" s="71" t="s">
        <v>136</v>
      </c>
      <c r="E75" s="73" t="s">
        <v>135</v>
      </c>
      <c r="F75" s="71" t="s">
        <v>134</v>
      </c>
      <c r="G75" s="72" t="s">
        <v>133</v>
      </c>
      <c r="H75" s="71" t="s">
        <v>132</v>
      </c>
    </row>
    <row r="76" spans="1:8" x14ac:dyDescent="0.35">
      <c r="A76" s="75" t="s">
        <v>131</v>
      </c>
      <c r="B76" s="74" t="s">
        <v>130</v>
      </c>
      <c r="C76" s="73" t="s">
        <v>129</v>
      </c>
      <c r="D76" s="71" t="s">
        <v>128</v>
      </c>
      <c r="E76" s="73" t="s">
        <v>127</v>
      </c>
      <c r="F76" s="71" t="s">
        <v>126</v>
      </c>
      <c r="G76" s="72" t="s">
        <v>125</v>
      </c>
      <c r="H76" s="71" t="s">
        <v>124</v>
      </c>
    </row>
    <row r="77" spans="1:8" x14ac:dyDescent="0.35">
      <c r="A77" s="75" t="s">
        <v>123</v>
      </c>
      <c r="B77" s="74" t="s">
        <v>122</v>
      </c>
      <c r="C77" s="73" t="s">
        <v>121</v>
      </c>
      <c r="D77" s="71" t="s">
        <v>120</v>
      </c>
      <c r="E77" s="73" t="s">
        <v>119</v>
      </c>
      <c r="F77" s="71" t="s">
        <v>118</v>
      </c>
      <c r="G77" s="72" t="s">
        <v>117</v>
      </c>
      <c r="H77" s="71" t="s">
        <v>116</v>
      </c>
    </row>
    <row r="78" spans="1:8" x14ac:dyDescent="0.35">
      <c r="A78" s="75" t="s">
        <v>115</v>
      </c>
      <c r="B78" s="74" t="s">
        <v>114</v>
      </c>
      <c r="C78" s="73" t="s">
        <v>113</v>
      </c>
      <c r="D78" s="71" t="s">
        <v>112</v>
      </c>
      <c r="E78" s="73" t="s">
        <v>111</v>
      </c>
      <c r="F78" s="71" t="s">
        <v>110</v>
      </c>
      <c r="G78" s="72" t="s">
        <v>109</v>
      </c>
      <c r="H78" s="71" t="s">
        <v>108</v>
      </c>
    </row>
    <row r="79" spans="1:8" x14ac:dyDescent="0.35">
      <c r="A79" s="75" t="s">
        <v>107</v>
      </c>
      <c r="B79" s="74" t="s">
        <v>106</v>
      </c>
      <c r="C79" s="73" t="s">
        <v>105</v>
      </c>
      <c r="D79" s="71" t="s">
        <v>104</v>
      </c>
      <c r="E79" s="73" t="s">
        <v>103</v>
      </c>
      <c r="F79" s="71" t="s">
        <v>102</v>
      </c>
      <c r="G79" s="72" t="s">
        <v>101</v>
      </c>
      <c r="H79" s="71" t="s">
        <v>100</v>
      </c>
    </row>
    <row r="80" spans="1:8" x14ac:dyDescent="0.35">
      <c r="A80" s="75" t="s">
        <v>99</v>
      </c>
      <c r="B80" s="74" t="s">
        <v>98</v>
      </c>
      <c r="C80" s="73" t="s">
        <v>97</v>
      </c>
      <c r="D80" s="71" t="s">
        <v>96</v>
      </c>
      <c r="E80" s="73" t="s">
        <v>95</v>
      </c>
      <c r="F80" s="71" t="s">
        <v>94</v>
      </c>
      <c r="G80" s="72" t="s">
        <v>93</v>
      </c>
      <c r="H80" s="71" t="s">
        <v>92</v>
      </c>
    </row>
    <row r="81" spans="1:8" x14ac:dyDescent="0.35">
      <c r="A81" s="75" t="s">
        <v>91</v>
      </c>
      <c r="B81" s="74" t="s">
        <v>90</v>
      </c>
      <c r="C81" s="73" t="s">
        <v>89</v>
      </c>
      <c r="D81" s="71" t="s">
        <v>88</v>
      </c>
      <c r="E81" s="73" t="s">
        <v>87</v>
      </c>
      <c r="F81" s="71" t="s">
        <v>86</v>
      </c>
      <c r="G81" s="72" t="s">
        <v>85</v>
      </c>
      <c r="H81" s="71" t="s">
        <v>84</v>
      </c>
    </row>
    <row r="82" spans="1:8" x14ac:dyDescent="0.35">
      <c r="A82" s="75" t="s">
        <v>83</v>
      </c>
      <c r="B82" s="74" t="s">
        <v>82</v>
      </c>
      <c r="C82" s="73" t="s">
        <v>81</v>
      </c>
      <c r="D82" s="71" t="s">
        <v>80</v>
      </c>
      <c r="E82" s="73" t="s">
        <v>79</v>
      </c>
      <c r="F82" s="71" t="s">
        <v>78</v>
      </c>
      <c r="G82" s="72" t="s">
        <v>77</v>
      </c>
      <c r="H82" s="71" t="s">
        <v>76</v>
      </c>
    </row>
    <row r="83" spans="1:8" x14ac:dyDescent="0.35">
      <c r="A83" s="75" t="s">
        <v>75</v>
      </c>
      <c r="B83" s="74" t="s">
        <v>74</v>
      </c>
      <c r="C83" s="73" t="s">
        <v>73</v>
      </c>
      <c r="D83" s="71" t="s">
        <v>72</v>
      </c>
      <c r="E83" s="73" t="s">
        <v>71</v>
      </c>
      <c r="F83" s="71" t="s">
        <v>70</v>
      </c>
      <c r="G83" s="73" t="s">
        <v>33</v>
      </c>
      <c r="H83" s="71" t="s">
        <v>69</v>
      </c>
    </row>
    <row r="84" spans="1:8" x14ac:dyDescent="0.35">
      <c r="A84" s="75" t="s">
        <v>68</v>
      </c>
      <c r="B84" s="74" t="s">
        <v>67</v>
      </c>
      <c r="C84" s="73" t="s">
        <v>66</v>
      </c>
      <c r="D84" s="71" t="s">
        <v>65</v>
      </c>
      <c r="E84" s="73" t="s">
        <v>64</v>
      </c>
      <c r="F84" s="71" t="s">
        <v>63</v>
      </c>
      <c r="G84" s="72" t="s">
        <v>62</v>
      </c>
      <c r="H84" s="71" t="s">
        <v>61</v>
      </c>
    </row>
    <row r="85" spans="1:8" x14ac:dyDescent="0.35">
      <c r="A85" s="75" t="s">
        <v>60</v>
      </c>
      <c r="B85" s="74" t="s">
        <v>59</v>
      </c>
      <c r="C85" s="73" t="s">
        <v>58</v>
      </c>
      <c r="D85" s="71" t="s">
        <v>57</v>
      </c>
      <c r="E85" s="73" t="s">
        <v>56</v>
      </c>
      <c r="F85" s="71" t="s">
        <v>55</v>
      </c>
      <c r="G85" s="72" t="s">
        <v>54</v>
      </c>
      <c r="H85" s="71" t="s">
        <v>53</v>
      </c>
    </row>
    <row r="86" spans="1:8" ht="14.5" thickBot="1" x14ac:dyDescent="0.4">
      <c r="A86" s="70" t="s">
        <v>52</v>
      </c>
      <c r="B86" s="69" t="s">
        <v>51</v>
      </c>
      <c r="C86" s="68" t="s">
        <v>50</v>
      </c>
      <c r="D86" s="66" t="s">
        <v>49</v>
      </c>
      <c r="E86" s="68" t="s">
        <v>48</v>
      </c>
      <c r="F86" s="66" t="s">
        <v>47</v>
      </c>
      <c r="G86" s="67" t="s">
        <v>46</v>
      </c>
      <c r="H86" s="66" t="s">
        <v>45</v>
      </c>
    </row>
  </sheetData>
  <mergeCells count="6">
    <mergeCell ref="A68:B68"/>
    <mergeCell ref="B17:B23"/>
    <mergeCell ref="A24:B24"/>
    <mergeCell ref="A25:B25"/>
    <mergeCell ref="B60:B66"/>
    <mergeCell ref="A67:B67"/>
  </mergeCells>
  <printOptions horizontalCentered="1" verticalCentered="1"/>
  <pageMargins left="0.25" right="0.25" top="0.5" bottom="0.25" header="0.42" footer="0.12"/>
  <pageSetup scale="59" orientation="portrait" r:id="rId1"/>
  <headerFooter>
    <oddHeader>&amp;L&amp;8updated &amp;D    &amp;"Bodoni MT,Bold Italic"&amp;18Trade Agreement Act (TAA) Compliant Countries</oddHeader>
    <oddFooter>&amp;RTAA COUNTRY CODES - COO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licitationNumber xmlns="d49607df-62b1-44c8-ae05-f867bd447054">DIR-CPO-TMP-558</SolicitationNumber>
    <Telecommunication xmlns="d49607df-62b1-44c8-ae05-f867bd447054">false</Telecommunication>
    <SolicitationEndDate xmlns="d49607df-62b1-44c8-ae05-f867bd447054">06/17/2021 12:04 PM</SolicitationEndDate>
    <SolicitationStartDate xmlns="d49607df-62b1-44c8-ae05-f867bd447054">10/28/2019</SolicitationStartDate>
    <SolicitationName xmlns="d49607df-62b1-44c8-ae05-f867bd447054">Miscellaneous Information Technology (IT) Hardware Peripherals, Components, and Related Services</SolicitationName>
    <NumberingSequence xmlns="d49607df-62b1-44c8-ae05-f867bd447054" xsi:nil="true"/>
    <SolicitationType xmlns="d49607df-62b1-44c8-ae05-f867bd447054">
      <Value>Cooperative</Value>
    </SolicitationType>
    <SalesforceId xmlns="d49607df-62b1-44c8-ae05-f867bd447054">a4Ct000000021qYEAQ</SalesforceId>
    <DocumentOrder xmlns="d49607df-62b1-44c8-ae05-f867bd447054" xsi:nil="true"/>
    <DocumentModel xmlns="d49607df-62b1-44c8-ae05-f867bd447054" xsi:nil="true"/>
    <DIRContractManager xmlns="d49607df-62b1-44c8-ae05-f867bd447054">Scott Wilson</DIRContractManager>
    <RFOType xmlns="d49607df-62b1-44c8-ae05-f867bd447054">
      <Value>Product, Service</Value>
    </RFO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29A701E6B71F409C14DB0BD491E896" ma:contentTypeVersion="22" ma:contentTypeDescription="Create a new document." ma:contentTypeScope="" ma:versionID="cbf019c9b84c6de32a45bda4a71f655e">
  <xsd:schema xmlns:xsd="http://www.w3.org/2001/XMLSchema" xmlns:xs="http://www.w3.org/2001/XMLSchema" xmlns:p="http://schemas.microsoft.com/office/2006/metadata/properties" xmlns:ns2="d49607df-62b1-44c8-ae05-f867bd447054" targetNamespace="http://schemas.microsoft.com/office/2006/metadata/properties" ma:root="true" ma:fieldsID="11e7489094b0947b4ee67ff25748fa7c" ns2:_="">
    <xsd:import namespace="d49607df-62b1-44c8-ae05-f867bd447054"/>
    <xsd:element name="properties">
      <xsd:complexType>
        <xsd:sequence>
          <xsd:element name="documentManagement">
            <xsd:complexType>
              <xsd:all>
                <xsd:element ref="ns2:SolicitationNumber" minOccurs="0"/>
                <xsd:element ref="ns2:NumberingSequence" minOccurs="0"/>
                <xsd:element ref="ns2:DocumentOrder" minOccurs="0"/>
                <xsd:element ref="ns2:SalesforceId" minOccurs="0"/>
                <xsd:element ref="ns2:SolicitationName" minOccurs="0"/>
                <xsd:element ref="ns2:SolicitationStartDate" minOccurs="0"/>
                <xsd:element ref="ns2:SolicitationEndDate" minOccurs="0"/>
                <xsd:element ref="ns2:Telecommunication" minOccurs="0"/>
                <xsd:element ref="ns2:SolicitationType" minOccurs="0"/>
                <xsd:element ref="ns2:DocumentModel" minOccurs="0"/>
                <xsd:element ref="ns2:DIRContractManager" minOccurs="0"/>
                <xsd:element ref="ns2:RFO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9607df-62b1-44c8-ae05-f867bd447054" elementFormDefault="qualified">
    <xsd:import namespace="http://schemas.microsoft.com/office/2006/documentManagement/types"/>
    <xsd:import namespace="http://schemas.microsoft.com/office/infopath/2007/PartnerControls"/>
    <xsd:element name="SolicitationNumber" ma:index="8" nillable="true" ma:displayName="Solicitation Number" ma:description="Unique ID of the solicitation the document is associated with." ma:internalName="SolicitationNumber">
      <xsd:simpleType>
        <xsd:restriction base="dms:Text"/>
      </xsd:simpleType>
    </xsd:element>
    <xsd:element name="NumberingSequence" ma:index="9" nillable="true" ma:displayName="Numbering Sequence" ma:description="Only applicable to amendments and addendums. Signifies which number the document is if there are multiple of a particular type." ma:internalName="NumberingSequence">
      <xsd:simpleType>
        <xsd:restriction base="dms:Number"/>
      </xsd:simpleType>
    </xsd:element>
    <xsd:element name="DocumentOrder" ma:index="10" nillable="true" ma:displayName="Order" ma:description="Indicates the document’s order within all of the solicitation documents for a solicitation." ma:internalName="DocumentOrder" ma:percentage="FALSE">
      <xsd:simpleType>
        <xsd:restriction base="dms:Number"/>
      </xsd:simpleType>
    </xsd:element>
    <xsd:element name="SalesforceId" ma:index="13" nillable="true" ma:displayName="Salesforce Id" ma:internalName="SalesforceId">
      <xsd:simpleType>
        <xsd:restriction base="dms:Text">
          <xsd:maxLength value="255"/>
        </xsd:restriction>
      </xsd:simpleType>
    </xsd:element>
    <xsd:element name="SolicitationName" ma:index="14" nillable="true" ma:displayName="Solicitation Name" ma:internalName="SolicitationName">
      <xsd:simpleType>
        <xsd:restriction base="dms:Text"/>
      </xsd:simpleType>
    </xsd:element>
    <xsd:element name="SolicitationStartDate" ma:index="15" nillable="true" ma:displayName="Solicitation Start Date" ma:internalName="SolicitationStartDate">
      <xsd:simpleType>
        <xsd:restriction base="dms:Text">
          <xsd:maxLength value="255"/>
        </xsd:restriction>
      </xsd:simpleType>
    </xsd:element>
    <xsd:element name="SolicitationEndDate" ma:index="16" nillable="true" ma:displayName="Solicitation End Date" ma:internalName="SolicitationEndDate">
      <xsd:simpleType>
        <xsd:restriction base="dms:Text">
          <xsd:maxLength value="255"/>
        </xsd:restriction>
      </xsd:simpleType>
    </xsd:element>
    <xsd:element name="Telecommunication" ma:index="17" nillable="true" ma:displayName="Telecommunication" ma:default="0" ma:internalName="Telecommunication">
      <xsd:simpleType>
        <xsd:restriction base="dms:Boolean"/>
      </xsd:simpleType>
    </xsd:element>
    <xsd:element name="SolicitationType" ma:index="19" nillable="true" ma:displayName="Solicitation Type" ma:default="Cooperative" ma:internalName="Solicitation_x0020_Typ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operative"/>
                    <xsd:enumeration value="Enterprise"/>
                  </xsd:restriction>
                </xsd:simpleType>
              </xsd:element>
            </xsd:sequence>
          </xsd:extension>
        </xsd:complexContent>
      </xsd:complexType>
    </xsd:element>
    <xsd:element name="DocumentModel" ma:index="20" nillable="true" ma:displayName="Document Model" ma:internalName="DocumentModel">
      <xsd:simpleType>
        <xsd:restriction base="dms:Note"/>
      </xsd:simpleType>
    </xsd:element>
    <xsd:element name="DIRContractManager" ma:index="21" nillable="true" ma:displayName="DIR Contract Manager" ma:internalName="DIRContractManager">
      <xsd:simpleType>
        <xsd:restriction base="dms:Text">
          <xsd:maxLength value="255"/>
        </xsd:restriction>
      </xsd:simpleType>
    </xsd:element>
    <xsd:element name="RFOType" ma:index="24" nillable="true" ma:displayName="RFO Type" ma:default="Product" ma:internalName="RFO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duct"/>
                    <xsd:enumeration value="Service"/>
                    <xsd:enumeration value="Training"/>
                    <xsd:enumeration value="Product, Service, Training"/>
                    <xsd:enumeration value="Product, Training"/>
                    <xsd:enumeration value="Service, Training"/>
                    <xsd:enumeration value="Product, Service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FC90B0-8D63-43A4-B144-BEDE8BC95C6E}">
  <ds:schemaRefs>
    <ds:schemaRef ds:uri="http://schemas.microsoft.com/office/2006/metadata/properties"/>
    <ds:schemaRef ds:uri="http://schemas.microsoft.com/office/infopath/2007/PartnerControls"/>
    <ds:schemaRef ds:uri="d49607df-62b1-44c8-ae05-f867bd447054"/>
  </ds:schemaRefs>
</ds:datastoreItem>
</file>

<file path=customXml/itemProps2.xml><?xml version="1.0" encoding="utf-8"?>
<ds:datastoreItem xmlns:ds="http://schemas.openxmlformats.org/officeDocument/2006/customXml" ds:itemID="{30F7E3B7-FCFD-4FBF-8EBD-0FF54F81B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9607df-62b1-44c8-ae05-f867bd4470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8F2559-81D6-47CA-A62B-A0E41D9923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Vendor Name</vt:lpstr>
      <vt:lpstr>TAA COO Codes</vt:lpstr>
      <vt:lpstr>'TAA COO Codes'!Print_Area</vt:lpstr>
      <vt:lpstr>'Vendor Name'!Print_Area</vt:lpstr>
    </vt:vector>
  </TitlesOfParts>
  <Company>Texas Department of Information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30 Vendor Form Top Selling Products and Services for Cost Avoidance.xlsx</dc:title>
  <dc:creator>John Dechene</dc:creator>
  <cp:lastModifiedBy>Katie Bullock</cp:lastModifiedBy>
  <cp:lastPrinted>2018-03-26T22:05:32Z</cp:lastPrinted>
  <dcterms:created xsi:type="dcterms:W3CDTF">2013-03-05T16:21:08Z</dcterms:created>
  <dcterms:modified xsi:type="dcterms:W3CDTF">2023-02-14T18:13:30Z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0x0101004B29A701E6B71F409C14DB0BD491E896</vt:lpwstr>
  </property>
  <property fmtid="{D5CDD505-2E9C-101B-9397-08002B2CF9AE}" pid="3" name="_docset_NoMedatataSyncRequired">
    <vt:lpwstr>False</vt:lpwstr>
  </property>
  <property fmtid="{D5CDD505-2E9C-101B-9397-08002B2CF9AE}" pid="4" name="MSIP_Label_3a23c400-78e7-4d42-982d-273adef68ef9_Enabled">
    <vt:lpwstr>true</vt:lpwstr>
  </property>
  <property fmtid="{D5CDD505-2E9C-101B-9397-08002B2CF9AE}" pid="5" name="MSIP_Label_3a23c400-78e7-4d42-982d-273adef68ef9_SetDate">
    <vt:lpwstr>2022-10-18T18:11:59Z</vt:lpwstr>
  </property>
  <property fmtid="{D5CDD505-2E9C-101B-9397-08002B2CF9AE}" pid="6" name="MSIP_Label_3a23c400-78e7-4d42-982d-273adef68ef9_Method">
    <vt:lpwstr>Standard</vt:lpwstr>
  </property>
  <property fmtid="{D5CDD505-2E9C-101B-9397-08002B2CF9AE}" pid="7" name="MSIP_Label_3a23c400-78e7-4d42-982d-273adef68ef9_Name">
    <vt:lpwstr>3a23c400-78e7-4d42-982d-273adef68ef9</vt:lpwstr>
  </property>
  <property fmtid="{D5CDD505-2E9C-101B-9397-08002B2CF9AE}" pid="8" name="MSIP_Label_3a23c400-78e7-4d42-982d-273adef68ef9_SiteId">
    <vt:lpwstr>7fe14ab6-8f5d-4139-84bf-cd8aed0ee6b9</vt:lpwstr>
  </property>
  <property fmtid="{D5CDD505-2E9C-101B-9397-08002B2CF9AE}" pid="9" name="MSIP_Label_3a23c400-78e7-4d42-982d-273adef68ef9_ActionId">
    <vt:lpwstr>685264c7-bc9c-438f-a492-c76ee9d8f6b3</vt:lpwstr>
  </property>
  <property fmtid="{D5CDD505-2E9C-101B-9397-08002B2CF9AE}" pid="10" name="MSIP_Label_3a23c400-78e7-4d42-982d-273adef68ef9_ContentBits">
    <vt:lpwstr>0</vt:lpwstr>
  </property>
</Properties>
</file>